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325" activeTab="1"/>
  </bookViews>
  <sheets>
    <sheet name="budget 1ere section" sheetId="1" r:id="rId1"/>
    <sheet name="budget 2eme section" sheetId="13" r:id="rId2"/>
    <sheet name="récapitulation des recettes" sheetId="14" r:id="rId3"/>
    <sheet name="Feuil3" sheetId="15" r:id="rId4"/>
  </sheets>
  <calcPr calcId="124519"/>
</workbook>
</file>

<file path=xl/calcChain.xml><?xml version="1.0" encoding="utf-8"?>
<calcChain xmlns="http://schemas.openxmlformats.org/spreadsheetml/2006/main">
  <c r="G14" i="14"/>
  <c r="E14"/>
  <c r="O139" i="13"/>
  <c r="N139"/>
  <c r="L139"/>
  <c r="O138"/>
  <c r="N138"/>
  <c r="L138"/>
  <c r="O129"/>
  <c r="N129"/>
  <c r="L129"/>
  <c r="L93"/>
  <c r="O231" i="1"/>
  <c r="N231"/>
  <c r="O221"/>
  <c r="O220"/>
  <c r="O214"/>
  <c r="O205"/>
  <c r="O202"/>
  <c r="O196"/>
  <c r="O192"/>
  <c r="O191"/>
  <c r="O164"/>
  <c r="O184" s="1"/>
  <c r="O172"/>
  <c r="U100"/>
  <c r="U167"/>
  <c r="O144"/>
  <c r="O113"/>
  <c r="O112"/>
  <c r="O103"/>
  <c r="O99"/>
  <c r="U101" s="1"/>
  <c r="O84"/>
  <c r="O77"/>
  <c r="O68"/>
  <c r="O61"/>
  <c r="O56"/>
  <c r="O48"/>
  <c r="O47"/>
  <c r="O41"/>
  <c r="O28"/>
  <c r="O22"/>
  <c r="O17"/>
  <c r="O34" s="1"/>
  <c r="N214"/>
  <c r="N99"/>
  <c r="L220"/>
  <c r="L214"/>
  <c r="L202"/>
  <c r="L196"/>
  <c r="L191"/>
  <c r="L172"/>
  <c r="L121"/>
  <c r="L144" s="1"/>
  <c r="L164" s="1"/>
  <c r="L184" s="1"/>
  <c r="L112"/>
  <c r="L103"/>
  <c r="L99"/>
  <c r="L83"/>
  <c r="L68"/>
  <c r="L61"/>
  <c r="L56"/>
  <c r="L77" s="1"/>
  <c r="L47"/>
  <c r="L41"/>
  <c r="L34"/>
  <c r="L28"/>
  <c r="L22"/>
  <c r="L17"/>
  <c r="L229"/>
  <c r="N229"/>
  <c r="N220"/>
  <c r="N202"/>
  <c r="N196"/>
  <c r="N205" s="1"/>
  <c r="N221" s="1"/>
  <c r="N191"/>
  <c r="N172"/>
  <c r="N121"/>
  <c r="N144" s="1"/>
  <c r="N164" s="1"/>
  <c r="N184" s="1"/>
  <c r="N112"/>
  <c r="N103"/>
  <c r="N83"/>
  <c r="N68"/>
  <c r="N61"/>
  <c r="N56"/>
  <c r="N77" s="1"/>
  <c r="N47"/>
  <c r="N41"/>
  <c r="N28"/>
  <c r="N22"/>
  <c r="N17"/>
  <c r="N34" l="1"/>
  <c r="N48"/>
  <c r="L48"/>
  <c r="L84"/>
  <c r="N113"/>
  <c r="L113"/>
  <c r="L192"/>
  <c r="L221"/>
  <c r="N192"/>
  <c r="L205"/>
  <c r="L231"/>
  <c r="N84"/>
</calcChain>
</file>

<file path=xl/sharedStrings.xml><?xml version="1.0" encoding="utf-8"?>
<sst xmlns="http://schemas.openxmlformats.org/spreadsheetml/2006/main" count="543" uniqueCount="471">
  <si>
    <r>
      <rPr>
        <sz val="8"/>
        <rFont val="Arial"/>
        <family val="2"/>
      </rPr>
      <t xml:space="preserve">11
</t>
    </r>
    <r>
      <rPr>
        <sz val="8"/>
        <rFont val="Arial"/>
        <family val="2"/>
      </rPr>
      <t>30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</si>
  <si>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106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</si>
  <si>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de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l'article: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10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</si>
  <si>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102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</si>
  <si>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103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</si>
  <si>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104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</si>
  <si>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201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</si>
  <si>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202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</si>
  <si>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203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</si>
  <si>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206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</si>
  <si>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105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</si>
  <si>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101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</si>
  <si>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107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</si>
  <si>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109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</si>
  <si>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932</t>
    </r>
  </si>
  <si>
    <r>
      <rPr>
        <sz val="8"/>
        <rFont val="Arial"/>
        <family val="2"/>
      </rPr>
      <t xml:space="preserve">10
</t>
    </r>
    <r>
      <rPr>
        <sz val="8"/>
        <rFont val="Arial"/>
        <family val="2"/>
      </rPr>
      <t>20</t>
    </r>
  </si>
  <si>
    <r>
      <rPr>
        <sz val="8"/>
        <rFont val="Arial"/>
        <family val="2"/>
      </rPr>
      <t xml:space="preserve">20
</t>
    </r>
    <r>
      <rPr>
        <sz val="8"/>
        <rFont val="Arial"/>
        <family val="2"/>
      </rPr>
      <t>30</t>
    </r>
  </si>
  <si>
    <r>
      <rPr>
        <sz val="8"/>
        <rFont val="Arial"/>
        <family val="2"/>
      </rPr>
      <t xml:space="preserve">30
</t>
    </r>
    <r>
      <rPr>
        <sz val="8"/>
        <rFont val="Arial"/>
        <family val="2"/>
      </rPr>
      <t>40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</si>
  <si>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274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</si>
  <si>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278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</si>
  <si>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171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</si>
  <si>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173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</si>
  <si>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174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</si>
  <si>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175</t>
    </r>
  </si>
  <si>
    <r>
      <rPr>
        <b/>
        <sz val="8.5"/>
        <rFont val="Arial"/>
        <family val="2"/>
      </rPr>
      <t>0,00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</si>
  <si>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177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</si>
  <si>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923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</si>
  <si>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178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</si>
  <si>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163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</si>
  <si>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161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</si>
  <si>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162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</si>
  <si>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164</t>
    </r>
  </si>
  <si>
    <r>
      <rPr>
        <sz val="8"/>
        <rFont val="Arial"/>
        <family val="2"/>
      </rPr>
      <t xml:space="preserve">14
</t>
    </r>
    <r>
      <rPr>
        <sz val="8"/>
        <rFont val="Arial"/>
        <family val="2"/>
      </rPr>
      <t>20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</si>
  <si>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221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</si>
  <si>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222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</si>
  <si>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223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</si>
  <si>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224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</si>
  <si>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225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</si>
  <si>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226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</si>
  <si>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227</t>
    </r>
  </si>
  <si>
    <r>
      <rPr>
        <sz val="8"/>
        <rFont val="Arial"/>
        <family val="2"/>
      </rPr>
      <t xml:space="preserve">20
</t>
    </r>
    <r>
      <rPr>
        <sz val="8"/>
        <rFont val="Arial"/>
        <family val="2"/>
      </rPr>
      <t>20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</si>
  <si>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211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</si>
  <si>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212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</si>
  <si>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215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</si>
  <si>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216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</si>
  <si>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209</t>
    </r>
  </si>
  <si>
    <r>
      <rPr>
        <sz val="8"/>
        <rFont val="Arial"/>
        <family val="2"/>
      </rPr>
      <t xml:space="preserve">11
</t>
    </r>
    <r>
      <rPr>
        <sz val="8"/>
        <rFont val="Arial"/>
        <family val="2"/>
      </rPr>
      <t>20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</si>
  <si>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271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</si>
  <si>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272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</si>
  <si>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273</t>
    </r>
  </si>
  <si>
    <r>
      <rPr>
        <sz val="8"/>
        <rFont val="Arial"/>
        <family val="2"/>
      </rPr>
      <t xml:space="preserve">23
</t>
    </r>
    <r>
      <rPr>
        <sz val="8"/>
        <rFont val="Arial"/>
        <family val="2"/>
      </rPr>
      <t>30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</si>
  <si>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179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</si>
  <si>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316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</si>
  <si>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315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</si>
  <si>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314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</si>
  <si>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317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</si>
  <si>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321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</si>
  <si>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322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</si>
  <si>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324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</si>
  <si>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328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</si>
  <si>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327</t>
    </r>
  </si>
  <si>
    <r>
      <rPr>
        <sz val="8"/>
        <rFont val="Arial"/>
        <family val="2"/>
      </rPr>
      <t>4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326</t>
    </r>
  </si>
  <si>
    <r>
      <rPr>
        <sz val="8"/>
        <rFont val="Arial"/>
        <family val="2"/>
      </rPr>
      <t xml:space="preserve">27
</t>
    </r>
    <r>
      <rPr>
        <sz val="8"/>
        <rFont val="Arial"/>
        <family val="2"/>
      </rPr>
      <t>20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</si>
  <si>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231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</si>
  <si>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232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</si>
  <si>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233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</si>
  <si>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234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</si>
  <si>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235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</si>
  <si>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204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</si>
  <si>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237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</si>
  <si>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238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</si>
  <si>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213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</si>
  <si>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214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</si>
  <si>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205</t>
    </r>
  </si>
  <si>
    <r>
      <rPr>
        <sz val="8"/>
        <rFont val="Arial"/>
        <family val="2"/>
      </rPr>
      <t xml:space="preserve">39
</t>
    </r>
    <r>
      <rPr>
        <sz val="8"/>
        <rFont val="Arial"/>
        <family val="2"/>
      </rPr>
      <t>30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</si>
  <si>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131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</si>
  <si>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132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</si>
  <si>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133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</si>
  <si>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134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</si>
  <si>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136</t>
    </r>
  </si>
  <si>
    <r>
      <rPr>
        <sz val="8"/>
        <rFont val="Arial"/>
        <family val="2"/>
      </rPr>
      <t xml:space="preserve">17
</t>
    </r>
    <r>
      <rPr>
        <sz val="8"/>
        <rFont val="Arial"/>
        <family val="2"/>
      </rPr>
      <t>20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</si>
  <si>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241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</si>
  <si>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242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</si>
  <si>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243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</si>
  <si>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244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</si>
  <si>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141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</si>
  <si>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142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</si>
  <si>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143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</si>
  <si>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144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</si>
  <si>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911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</si>
  <si>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912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</si>
  <si>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931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</si>
  <si>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933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</si>
  <si>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934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</si>
  <si>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942</t>
    </r>
  </si>
  <si>
    <r>
      <rPr>
        <sz val="8"/>
        <rFont val="Arial"/>
        <family val="2"/>
      </rPr>
      <t xml:space="preserve">......................
</t>
    </r>
    <r>
      <rPr>
        <sz val="8"/>
        <rFont val="Arial"/>
        <family val="2"/>
      </rPr>
      <t>……………………………..</t>
    </r>
  </si>
  <si>
    <r>
      <rPr>
        <sz val="8"/>
        <rFont val="Arial"/>
        <family val="2"/>
      </rPr>
      <t xml:space="preserve">13
</t>
    </r>
    <r>
      <rPr>
        <sz val="8"/>
        <rFont val="Arial"/>
        <family val="2"/>
      </rPr>
      <t>20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</si>
  <si>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927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</si>
  <si>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925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</si>
  <si>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924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</si>
  <si>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926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</si>
  <si>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951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</si>
  <si>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952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</si>
  <si>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953</t>
    </r>
  </si>
  <si>
    <r>
      <rPr>
        <sz val="8"/>
        <rFont val="Arial"/>
        <family val="2"/>
      </rPr>
      <t>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954</t>
    </r>
  </si>
  <si>
    <t xml:space="preserve">الفقرة ligne </t>
  </si>
  <si>
    <t>الرمز الاقتصاد c,economique</t>
  </si>
  <si>
    <r>
      <rPr>
        <sz val="8"/>
        <rFont val="Arial"/>
        <family val="2"/>
      </rPr>
      <t>رسم تصديق الامضاء والاشهاد بالتطابق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légalisation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signatures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certification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 xml:space="preserve">documents
مداخيل مقابل الخدمات              rémunérés recettes des services </t>
    </r>
  </si>
  <si>
    <r>
      <rPr>
        <sz val="8"/>
        <rFont val="Arial"/>
        <family val="2"/>
      </rPr>
      <t>رسوم الحالة المدنية
Droit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d'état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civil.</t>
    </r>
  </si>
  <si>
    <t>ترخيصات ادارية           Autorisations administratives
مداخيل مقابل الخدمات              rémunérés recettes des services</t>
  </si>
  <si>
    <r>
      <rPr>
        <sz val="8"/>
        <rFont val="Arial"/>
        <family val="2"/>
      </rPr>
      <t>ترقيم العقارات
Numérotation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d'immeubles.</t>
    </r>
  </si>
  <si>
    <r>
      <rPr>
        <sz val="8"/>
        <rFont val="Arial"/>
        <family val="2"/>
      </rPr>
      <t>تسجيل بيع البهائم
Enregistrement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bétail.</t>
    </r>
  </si>
  <si>
    <r>
      <rPr>
        <sz val="8"/>
        <rFont val="Arial"/>
        <family val="2"/>
      </rPr>
      <t>صوائر أبحاث المنافع والمضار
Frais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d'enquête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commodo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d'incommodo.</t>
    </r>
  </si>
  <si>
    <t>منتوج المبيعات        produts des ventes
مداخيل الأملاك           recettes patrimoniales</t>
  </si>
  <si>
    <r>
      <rPr>
        <sz val="8"/>
        <rFont val="Arial"/>
        <family val="2"/>
      </rPr>
      <t>منتوج بيع أثاث وأدوات ومواد استغني عنها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d'objet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mobiliers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matériaux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hors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service.</t>
    </r>
  </si>
  <si>
    <r>
      <rPr>
        <sz val="8"/>
        <rFont val="Arial"/>
        <family val="2"/>
      </rPr>
      <t>منتوج بيع الفواكه والنبات والزهور والحطب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fruits,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plantes,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fleurs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bois.</t>
    </r>
  </si>
  <si>
    <r>
      <rPr>
        <sz val="8"/>
        <rFont val="Arial"/>
        <family val="2"/>
      </rPr>
      <t>منتوج بيع التصاميم والمطبوعات وملفات المزايدة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plans,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d'imprimés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dossiers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concours.</t>
    </r>
  </si>
  <si>
    <r>
      <rPr>
        <sz val="8"/>
        <rFont val="Arial"/>
        <family val="2"/>
      </rPr>
      <t>منتوج بيع الحيوانات والأشياء المحجوزة والتي لم تحسب داخل الأجال المحددة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animaux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d'objets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fourrière</t>
    </r>
    <r>
      <rPr>
        <sz val="8"/>
        <rFont val="Times New Roman"/>
        <family val="1"/>
      </rPr>
      <t xml:space="preserve">  </t>
    </r>
    <r>
      <rPr>
        <sz val="8"/>
        <rFont val="Arial"/>
        <family val="2"/>
      </rPr>
      <t>non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retirès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dans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délais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impartis.</t>
    </r>
  </si>
  <si>
    <t>منتوجات أخرى           Autres produits
مداخيل ضريبية                 Recettes Fiscales</t>
  </si>
  <si>
    <r>
      <rPr>
        <sz val="8"/>
        <rFont val="Arial"/>
        <family val="2"/>
      </rPr>
      <t>المتحصل من الدعائر الجبائية والتراضي فيما يتعلق بالضرائب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amendes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fiscales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transactions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matière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taxes</t>
    </r>
  </si>
  <si>
    <r>
      <rPr>
        <sz val="8"/>
        <rFont val="Arial"/>
        <family val="2"/>
      </rPr>
      <t>الرسم المضاف الى الرسم على عقود التأمين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additionnelle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contrats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d'assurance</t>
    </r>
  </si>
  <si>
    <r>
      <rPr>
        <sz val="8"/>
        <rFont val="Arial"/>
        <family val="2"/>
      </rPr>
      <t>الرسم المضاف الى الرسم المفروض على رخصة الصيد في البحر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additionnelle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redevance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licence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pêche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mer</t>
    </r>
  </si>
  <si>
    <r>
      <rPr>
        <sz val="8"/>
        <rFont val="Arial"/>
        <family val="2"/>
      </rPr>
      <t>النسبة المئوية المقبوضة في البيوعات العمومية
Pourcentage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publiques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effectuées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collectivité</t>
    </r>
  </si>
  <si>
    <t>مداخيل مقابل الخدمات              rémunérés recettes des services</t>
  </si>
  <si>
    <r>
      <rPr>
        <sz val="8"/>
        <rFont val="Arial"/>
        <family val="2"/>
      </rPr>
      <t>اقتطاع من المداخيل المحققة لفائدة الغير
Ristourne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recettes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réalisées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compte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tiers.</t>
    </r>
  </si>
  <si>
    <r>
      <rPr>
        <sz val="8"/>
        <rFont val="Arial"/>
        <family val="2"/>
      </rPr>
      <t>رسم المحجز
Droits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fourrière.</t>
    </r>
  </si>
  <si>
    <r>
      <rPr>
        <sz val="8"/>
        <rFont val="Arial"/>
        <family val="2"/>
      </rPr>
      <t>استرجاع صوائر النقل بواسطة الالة الرافعة
Remboursement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frais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transport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grue</t>
    </r>
  </si>
  <si>
    <r>
      <rPr>
        <sz val="8"/>
        <rFont val="Arial"/>
        <family val="2"/>
      </rPr>
      <t>منتوج الغرامة الناتجة عن عملية وضع الكعب للسيارات
Produits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sabots</t>
    </r>
  </si>
  <si>
    <t>حصة من منتوج ضرائب الدولة     part dans le produit des impots de l'etat</t>
  </si>
  <si>
    <r>
      <rPr>
        <sz val="8"/>
        <rFont val="Arial"/>
        <family val="2"/>
      </rPr>
      <t>حصة من منتوج الضريبة على الشركات
Part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dans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l'I.S</t>
    </r>
  </si>
  <si>
    <r>
      <rPr>
        <sz val="8"/>
        <rFont val="Arial"/>
        <family val="2"/>
      </rPr>
      <t>حصة من منتوج الضريبة العامة على الدخل
Part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dans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l'IGR</t>
    </r>
  </si>
  <si>
    <r>
      <rPr>
        <sz val="8"/>
        <rFont val="Arial"/>
        <family val="2"/>
      </rPr>
      <t>حصة من منتوج الرسم على عقود التأمين
Part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dans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contrats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d'assurance</t>
    </r>
  </si>
  <si>
    <t>مجال الشؤون الاجتماعية،النظافة والحصة العمومية،مداخيل الأملاك     Domaine des affaires sociales,hygiène et santé publiques,recettes patrimoniales</t>
  </si>
  <si>
    <r>
      <rPr>
        <sz val="8"/>
        <rFont val="Arial"/>
        <family val="2"/>
      </rPr>
      <t>حق الامتياز في استغلال مراحيض سوق الجملة للخضر والفواكه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blocs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sanitaires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marché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gros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fruits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légumes</t>
    </r>
  </si>
  <si>
    <r>
      <rPr>
        <sz val="8"/>
        <rFont val="Arial"/>
        <family val="2"/>
      </rPr>
      <t>حق الامتياز في مصلحة سيارة الاسعاف الجماعية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l'ambulance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communale.
مداخيل مقابل الخدمات           Recettes hdes services rémunérés</t>
    </r>
  </si>
  <si>
    <t>22
30</t>
  </si>
  <si>
    <r>
      <rPr>
        <sz val="8"/>
        <rFont val="Arial"/>
        <family val="2"/>
      </rPr>
      <t>استرجاع صوائر النقل بواسطة سيارة الاسعاف
Remboursement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frais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transport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effectués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l'ambulance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communale</t>
    </r>
  </si>
  <si>
    <r>
      <rPr>
        <sz val="8"/>
        <rFont val="Arial"/>
        <family val="2"/>
      </rPr>
      <t>مدخول مصلحة افراغ حفرات المراحيض وتنظيف القنوات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vidange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fosses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curage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d'égouts</t>
    </r>
  </si>
  <si>
    <r>
      <rPr>
        <sz val="8"/>
        <rFont val="Arial"/>
        <family val="2"/>
      </rPr>
      <t>الاتصال بشبكة الماء الحار
Raccordement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réseau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d'égouts</t>
    </r>
  </si>
  <si>
    <r>
      <rPr>
        <sz val="8"/>
        <rFont val="Arial"/>
        <family val="2"/>
      </rPr>
      <t>الاتصال بشبكة الماء الصالح للشرب
Raccordement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réseau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d'eau</t>
    </r>
  </si>
  <si>
    <r>
      <rPr>
        <sz val="8"/>
        <rFont val="Arial"/>
        <family val="2"/>
      </rPr>
      <t>استرجاع صوائر التنظيف
Remboursement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frais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désinfection</t>
    </r>
  </si>
  <si>
    <r>
      <rPr>
        <sz val="8"/>
        <rFont val="Arial"/>
        <family val="2"/>
      </rPr>
      <t>ما يؤدى للجماعة لأجل أشغال متعلقة بالصحة العمومية أو الأمن العام أجرتها على نفقة ملاكين قاصرين 
Reversement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travaux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salubrité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sécurité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soins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compte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propriétaires
défaillants</t>
    </r>
  </si>
  <si>
    <r>
      <rPr>
        <sz val="8"/>
        <rFont val="Arial"/>
        <family val="2"/>
      </rPr>
      <t>منتوج مستودع الموات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morgue</t>
    </r>
  </si>
  <si>
    <t>التعليم،الفن والثقافة           Enseignement, art et culture
مداخيل ضريبية          Recettes Fiscales</t>
  </si>
  <si>
    <r>
      <rPr>
        <sz val="8"/>
        <rFont val="Arial"/>
        <family val="2"/>
      </rPr>
      <t>الرسم المفروض على مؤسسات التعليم الخاصة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établissements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d'enseignement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privé
مداخيل مقابل الخدمات           Recettes hdes services rémunérés</t>
    </r>
  </si>
  <si>
    <r>
      <rPr>
        <sz val="8"/>
        <rFont val="Arial"/>
        <family val="2"/>
      </rPr>
      <t>مدخول المعهد الجماعي للفنون الجميلة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l'école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beaux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arts</t>
    </r>
  </si>
  <si>
    <r>
      <rPr>
        <sz val="8"/>
        <rFont val="Arial"/>
        <family val="2"/>
      </rPr>
      <t>مدخول الخزانة الجماعية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bibliothèque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communale</t>
    </r>
  </si>
  <si>
    <r>
      <rPr>
        <sz val="8"/>
        <rFont val="Arial"/>
        <family val="2"/>
      </rPr>
      <t>مدخول المعهد الجماعي للموسيقى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conservatoire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musique</t>
    </r>
  </si>
  <si>
    <r>
      <rPr>
        <sz val="8"/>
        <rFont val="Arial"/>
        <family val="2"/>
      </rPr>
      <t>مدخول قاعة المعارض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galerie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d'expositon</t>
    </r>
  </si>
  <si>
    <t>السياحة ،الراحة والترفيه       Tourisme,loisir et détente
مداخيل ضريبية         Recettes Fiscales</t>
  </si>
  <si>
    <r>
      <rPr>
        <sz val="8"/>
        <rFont val="Arial"/>
        <family val="2"/>
      </rPr>
      <t>الرسم المفروض على الاقامة في المؤسسات السياحية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séjour</t>
    </r>
  </si>
  <si>
    <r>
      <rPr>
        <sz val="8"/>
        <rFont val="Arial"/>
        <family val="2"/>
      </rPr>
      <t>الضريبة المفروضة على الملاهي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spectacles</t>
    </r>
  </si>
  <si>
    <r>
      <rPr>
        <sz val="8"/>
        <rFont val="Arial"/>
        <family val="2"/>
      </rPr>
      <t>الرسم المفروض على تذاكر دخول المهرجانات الرياضية والمسابح الخاصة المفتوحة للجمهور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billets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d'accès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manifestations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sportives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
piscines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privées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ouvertes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</t>
    </r>
  </si>
  <si>
    <r>
      <rPr>
        <sz val="8"/>
        <rFont val="Arial"/>
        <family val="2"/>
      </rPr>
      <t>الرسم المفروض على رخص الصيد البري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permis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chasse
مداخيل الأملاك         Recettes patrimoniales</t>
    </r>
  </si>
  <si>
    <r>
      <rPr>
        <sz val="8"/>
        <rFont val="Arial"/>
        <family val="2"/>
      </rPr>
      <t>محصول استغلال الملاعب الرياضية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terrains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sport</t>
    </r>
  </si>
  <si>
    <r>
      <rPr>
        <sz val="8"/>
        <rFont val="Arial"/>
        <family val="2"/>
      </rPr>
      <t>مدخول استغلال المسابح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piscines</t>
    </r>
  </si>
  <si>
    <r>
      <rPr>
        <sz val="8"/>
        <rFont val="Arial"/>
        <family val="2"/>
      </rPr>
      <t>واجبات الدخول الى المتاحف الجماعية
Droits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d'entrée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musées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communaux</t>
    </r>
  </si>
  <si>
    <r>
      <rPr>
        <sz val="8"/>
        <rFont val="Arial"/>
        <family val="2"/>
      </rPr>
      <t>واجبات الدخول الى المسارح الجماعية
Droits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d'entrée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théâtres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communaux</t>
    </r>
  </si>
  <si>
    <r>
      <rPr>
        <sz val="8"/>
        <rFont val="Arial"/>
        <family val="2"/>
      </rPr>
      <t>منتوج المخيمات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campings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campings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caravanings</t>
    </r>
  </si>
  <si>
    <r>
      <rPr>
        <sz val="8"/>
        <rFont val="Arial"/>
        <family val="2"/>
      </rPr>
      <t>منتوج اسغلال الشواطئ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plages</t>
    </r>
  </si>
  <si>
    <r>
      <rPr>
        <sz val="8"/>
        <rFont val="Arial"/>
        <family val="2"/>
      </rPr>
      <t>واجبات الدخول الى الحدائق والمغارس
Droits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d'entrée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jardins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pépinières</t>
    </r>
  </si>
  <si>
    <t>مجال الشؤون التقنية،السكنى والتعمير،مداخيل ضريبية    Domaines des affaires techniqueq,habitat et urbanisme,recettes fiscales</t>
  </si>
  <si>
    <r>
      <rPr>
        <sz val="8"/>
        <rFont val="Arial"/>
        <family val="2"/>
      </rPr>
      <t>ضريبة المباني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urbaine</t>
    </r>
  </si>
  <si>
    <r>
      <rPr>
        <sz val="8"/>
        <rFont val="Arial"/>
        <family val="2"/>
      </rPr>
      <t>ضريبة الصيانة المفروضة على الأملاك الخاضعة لضريبة المباني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d'édilité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afférente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immeubles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assujettis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urbaine</t>
    </r>
  </si>
  <si>
    <r>
      <rPr>
        <sz val="8"/>
        <rFont val="Arial"/>
        <family val="2"/>
      </rPr>
      <t>الرسم الاضافي الى ضريبة الصيانة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additionnelle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d'édilité</t>
    </r>
  </si>
  <si>
    <r>
      <rPr>
        <sz val="8"/>
        <rFont val="Arial"/>
        <family val="2"/>
      </rPr>
      <t>الضريبة على الأراضي الحضرية غير المبنية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terrains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urbains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non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bâtis</t>
    </r>
  </si>
  <si>
    <r>
      <rPr>
        <sz val="8"/>
        <rFont val="Arial"/>
        <family val="2"/>
      </rPr>
      <t>الضريبة على عمليات البناء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opérations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construction</t>
    </r>
  </si>
  <si>
    <r>
      <rPr>
        <sz val="8"/>
        <rFont val="Arial"/>
        <family val="2"/>
      </rPr>
      <t>الضريبة على عمليات تجزئة الأراضي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opérations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lotissement</t>
    </r>
  </si>
  <si>
    <r>
      <rPr>
        <sz val="8"/>
        <rFont val="Arial"/>
        <family val="2"/>
      </rPr>
      <t>الضريبة على عمليات تقسيم الأراضي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opérations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morcellement</t>
    </r>
  </si>
  <si>
    <r>
      <rPr>
        <sz val="8"/>
        <rFont val="Arial"/>
        <family val="2"/>
      </rPr>
      <t>رسم السكن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d'habitation</t>
    </r>
  </si>
  <si>
    <r>
      <rPr>
        <sz val="8"/>
        <rFont val="Arial"/>
        <family val="2"/>
      </rPr>
      <t>رسم الخدمات الجماعية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communaux</t>
    </r>
  </si>
  <si>
    <r>
      <rPr>
        <sz val="8"/>
        <rFont val="Arial"/>
        <family val="2"/>
      </rPr>
      <t>حصة من منتوج الرسم على الخدمات الجماعية
Part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dans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communaux
مداخيل الأملاك          Recettes patrimoniales</t>
    </r>
  </si>
  <si>
    <r>
      <rPr>
        <sz val="8"/>
        <rFont val="Arial"/>
        <family val="2"/>
      </rPr>
      <t>الرسم المفروض على البروزات الى الأملاك الجماعية العامة
Redevances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saillies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situées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domaine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</t>
    </r>
  </si>
  <si>
    <r>
      <rPr>
        <sz val="8"/>
        <rFont val="Arial"/>
        <family val="2"/>
      </rPr>
      <t>الرسم المفروض على شغل الأملاك الجماعية العامة مؤقتا
Redevance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d'occupation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temporaire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domaine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usage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lié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construction.</t>
    </r>
  </si>
  <si>
    <r>
      <rPr>
        <sz val="8"/>
        <rFont val="Arial"/>
        <family val="2"/>
      </rPr>
      <t>منتوج كراء بنايات للسكنى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location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d'immeubles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usage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d'habitation</t>
    </r>
  </si>
  <si>
    <r>
      <rPr>
        <sz val="8"/>
        <rFont val="Arial"/>
        <family val="2"/>
      </rPr>
      <t>منتوج استغلال البنايات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bâtiments.</t>
    </r>
  </si>
  <si>
    <r>
      <rPr>
        <sz val="8"/>
        <rFont val="Arial"/>
        <family val="2"/>
      </rPr>
      <t>محصولات أخرى للعقارات
Autres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biens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immobiliers.</t>
    </r>
  </si>
  <si>
    <t>المحافظة على البيئة   protection de l'environement
مداخيل ضريبية  Rcettes Fiscales</t>
  </si>
  <si>
    <r>
      <rPr>
        <sz val="8"/>
        <rFont val="Arial"/>
        <family val="2"/>
      </rPr>
      <t>الرسم المترتب على اتلاف الطرق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dégradation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chaussées.
مداخيل الأملاك   recettes patrimoniales</t>
    </r>
  </si>
  <si>
    <r>
      <rPr>
        <sz val="8"/>
        <rFont val="Arial"/>
        <family val="2"/>
      </rPr>
      <t>حق الامتياز في نقل الأموال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pompes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funèbres</t>
    </r>
  </si>
  <si>
    <r>
      <rPr>
        <sz val="8"/>
        <rFont val="Arial"/>
        <family val="2"/>
      </rPr>
      <t>حق الامتياز في استغلال معمل تكرير الأزبال المنزلية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l'usine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traitement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ordures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ménagères</t>
    </r>
  </si>
  <si>
    <r>
      <rPr>
        <sz val="8"/>
        <rFont val="Arial"/>
        <family val="2"/>
      </rPr>
      <t>حق الامتياز في مصلحة مراقبة تفريغ الأزبال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décharge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contrôlée
مداخيل مقابل الخدمات  Recettes des services rémunérés</t>
    </r>
  </si>
  <si>
    <r>
      <rPr>
        <sz val="8"/>
        <rFont val="Arial"/>
        <family val="2"/>
      </rPr>
      <t>مدخول المقابر ودفن الأموات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cimetière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inhumation</t>
    </r>
  </si>
  <si>
    <r>
      <rPr>
        <sz val="8"/>
        <rFont val="Arial"/>
        <family val="2"/>
      </rPr>
      <t>رسوم رفع نفايات الحدائق وبقايا المواد الصناعية ومواد البناء المتروكة على الطريق العمومية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d'enlèvement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déchets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jardins,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industriels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
matériaux</t>
    </r>
    <r>
      <rPr>
        <sz val="8"/>
        <rFont val="Times New Roman"/>
        <family val="1"/>
      </rPr>
      <t xml:space="preserve">  </t>
    </r>
    <r>
      <rPr>
        <sz val="8"/>
        <rFont val="Arial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déblais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abandonnés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voie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publique</t>
    </r>
  </si>
  <si>
    <r>
      <rPr>
        <sz val="8"/>
        <rFont val="Arial"/>
        <family val="2"/>
      </rPr>
      <t>منتوج مصلحة نقل الأموات
Produits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pompes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funèbres</t>
    </r>
  </si>
  <si>
    <t>مجال الشؤون الاقتصادية،التجارة والصناعة،مداخيل ضريبية  Domaine desaffaires economiques,commerce et industrie;recettes fiscales</t>
  </si>
  <si>
    <r>
      <rPr>
        <sz val="8"/>
        <rFont val="Arial"/>
        <family val="2"/>
      </rPr>
      <t>الضريبة على محال بيع المشروبات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débits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boissons</t>
    </r>
  </si>
  <si>
    <r>
      <rPr>
        <sz val="8"/>
        <rFont val="Arial"/>
        <family val="2"/>
      </rPr>
      <t>الرسم المترتب على السماح باغلاق بعض المحال العامة بعد الميعاد المحدد أو بفتحها قبله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fermetures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tardives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ouvertures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matinales</t>
    </r>
  </si>
  <si>
    <r>
      <rPr>
        <sz val="8"/>
        <rFont val="Arial"/>
        <family val="2"/>
      </rPr>
      <t>الرسم المفروض على الباعة الجائلين المأذون لهم في بيع سلعهم على الطرق العامة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colporteurs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vendant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voie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publique</t>
    </r>
  </si>
  <si>
    <r>
      <rPr>
        <sz val="8"/>
        <rFont val="Arial"/>
        <family val="2"/>
      </rPr>
      <t>الرسم المفروض على المياه المعدنية ومياه المائدة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minérales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table</t>
    </r>
  </si>
  <si>
    <r>
      <rPr>
        <sz val="8"/>
        <rFont val="Arial"/>
        <family val="2"/>
      </rPr>
      <t>الرسم المفروض على استخراج مواد المقالع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l'extraction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carrières</t>
    </r>
  </si>
  <si>
    <r>
      <rPr>
        <sz val="8"/>
        <rFont val="Arial"/>
        <family val="2"/>
      </rPr>
      <t>ضريبة التجارة
Impôt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patentes</t>
    </r>
  </si>
  <si>
    <r>
      <rPr>
        <sz val="8"/>
        <rFont val="Arial"/>
        <family val="2"/>
      </rPr>
      <t>ضريبة التجارة على الأسواق القروية
Patente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marchés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ruraux</t>
    </r>
  </si>
  <si>
    <r>
      <rPr>
        <sz val="8"/>
        <rFont val="Arial"/>
        <family val="2"/>
      </rPr>
      <t>ضريبة الذبح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principale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d'abattage</t>
    </r>
  </si>
  <si>
    <r>
      <rPr>
        <sz val="8"/>
        <rFont val="Arial"/>
        <family val="2"/>
      </rPr>
      <t>رسوم الضحية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sacrification</t>
    </r>
  </si>
  <si>
    <r>
      <rPr>
        <sz val="8"/>
        <rFont val="Arial"/>
        <family val="2"/>
      </rPr>
      <t>الرسم المفروض على استغلال المعادن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exploitations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minières.</t>
    </r>
  </si>
  <si>
    <r>
      <rPr>
        <sz val="8"/>
        <rFont val="Arial"/>
        <family val="2"/>
      </rPr>
      <t>الرسم المفروض على الخدمات المقدمة بالموانئ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portuaires.</t>
    </r>
  </si>
  <si>
    <r>
      <rPr>
        <sz val="8"/>
        <rFont val="Arial"/>
        <family val="2"/>
      </rPr>
      <t>الرسم الاضافي المفروض على طبع الزرابي
Surtaxe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d'estampillage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tapis.</t>
    </r>
  </si>
  <si>
    <r>
      <rPr>
        <sz val="8"/>
        <rFont val="Arial"/>
        <family val="2"/>
      </rPr>
      <t>الرسم المضاف الى الرسم الجماعي على استخراج المقالع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additionnelle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l'extraction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carrières.</t>
    </r>
  </si>
  <si>
    <r>
      <rPr>
        <sz val="8"/>
        <rFont val="Arial"/>
        <family val="2"/>
      </rPr>
      <t>الرسوم المفروضة على الكازينوهات
Produits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casino</t>
    </r>
  </si>
  <si>
    <r>
      <rPr>
        <sz val="8"/>
        <rFont val="Arial"/>
        <family val="2"/>
      </rPr>
      <t>الرسم المهني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Professionnelle</t>
    </r>
  </si>
  <si>
    <r>
      <rPr>
        <sz val="8"/>
        <rFont val="Arial"/>
        <family val="2"/>
      </rPr>
      <t>حصة من منتوج الرسم على استخراج مواد المقالع
Part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dans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l'extraction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carrières</t>
    </r>
  </si>
  <si>
    <r>
      <rPr>
        <sz val="8"/>
        <rFont val="Arial"/>
        <family val="2"/>
      </rPr>
      <t>الرسم المفروض على بيع المنتوج الغابوي
Ttaxe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forestiers
مداخيل الأملاك   recettes patrimoniales</t>
    </r>
  </si>
  <si>
    <r>
      <rPr>
        <sz val="8"/>
        <rFont val="Arial"/>
        <family val="2"/>
      </rPr>
      <t>واجبات مقبوضة في الأسواق وساحات البيع العمومية
Droits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perçus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marchés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lieux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publics</t>
    </r>
  </si>
  <si>
    <r>
      <rPr>
        <sz val="8"/>
        <rFont val="Arial"/>
        <family val="2"/>
      </rPr>
      <t>واجبات أسواق البهائم
Droits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perçus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marchés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bestiaux</t>
    </r>
  </si>
  <si>
    <r>
      <rPr>
        <sz val="8"/>
        <rFont val="Arial"/>
        <family val="2"/>
      </rPr>
      <t>واجبات الوقوف والدخول الى الأسواق الأسبوعية
Droits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stationnement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d'entrée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souks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hebdomadaires</t>
    </r>
  </si>
  <si>
    <r>
      <rPr>
        <sz val="8"/>
        <rFont val="Arial"/>
        <family val="2"/>
      </rPr>
      <t>واجبات مقبوضة بساحات أخرى للبيع العمومي
Droits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perçus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d'autres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lieux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vente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publiques</t>
    </r>
  </si>
  <si>
    <r>
      <rPr>
        <sz val="8"/>
        <rFont val="Arial"/>
        <family val="2"/>
      </rPr>
      <t>منتوج كراء واستغلال مواد في حوزة الجماعة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location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biens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relevant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C.L</t>
    </r>
  </si>
  <si>
    <r>
      <rPr>
        <sz val="8"/>
        <rFont val="Arial"/>
        <family val="2"/>
      </rPr>
      <t>منتوج كراء محلات تجارية أو مخصصة لمزاولة نشاط مهني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location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locaux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usage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commercial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professionnel</t>
    </r>
  </si>
  <si>
    <r>
      <rPr>
        <sz val="8"/>
        <rFont val="Arial"/>
        <family val="2"/>
      </rPr>
      <t>منتوج ايجار الأسواق الجماعية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d'affermage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souks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communaux</t>
    </r>
  </si>
  <si>
    <r>
      <rPr>
        <sz val="8"/>
        <rFont val="Arial"/>
        <family val="2"/>
      </rPr>
      <t>منتوج الحمامات والرشاشات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bains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douches</t>
    </r>
  </si>
  <si>
    <r>
      <rPr>
        <sz val="8"/>
        <rFont val="Arial"/>
        <family val="2"/>
      </rPr>
      <t>منتوج استغلال الأراضي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terrains</t>
    </r>
  </si>
  <si>
    <r>
      <rPr>
        <sz val="8"/>
        <rFont val="Arial"/>
        <family val="2"/>
      </rPr>
      <t>منتوج الملك الغابوي التابع للجماعة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domaine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forestier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relevant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territoire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</t>
    </r>
  </si>
  <si>
    <r>
      <rPr>
        <sz val="8"/>
        <rFont val="Arial"/>
        <family val="2"/>
      </rPr>
      <t>منتوج كراء عقارات أخرى ومختلف الأكرية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location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d'autres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biens</t>
    </r>
  </si>
  <si>
    <r>
      <rPr>
        <sz val="8"/>
        <rFont val="Arial"/>
        <family val="2"/>
      </rPr>
      <t>امتياز المرافق الجماعية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communaux</t>
    </r>
  </si>
  <si>
    <r>
      <rPr>
        <sz val="8"/>
        <rFont val="Arial"/>
        <family val="2"/>
      </rPr>
      <t>حق الامتياز في توزيع الماء العذب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distribution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d'eau</t>
    </r>
  </si>
  <si>
    <r>
      <rPr>
        <sz val="8"/>
        <rFont val="Arial"/>
        <family val="2"/>
      </rPr>
      <t>حق الامتياز في توزيع الطاقة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distribution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d'énergie</t>
    </r>
  </si>
  <si>
    <r>
      <rPr>
        <sz val="8"/>
        <rFont val="Arial"/>
        <family val="2"/>
      </rPr>
      <t>حق الامتياز في استغلال المشارب والحانات البلدية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buvettes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municipales</t>
    </r>
  </si>
  <si>
    <r>
      <rPr>
        <sz val="8"/>
        <rFont val="Arial"/>
        <family val="2"/>
      </rPr>
      <t>محاصيل امتيازات أخرى
Produits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autres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concessions.</t>
    </r>
  </si>
  <si>
    <r>
      <rPr>
        <sz val="8"/>
        <rFont val="Arial"/>
        <family val="2"/>
      </rPr>
      <t>الرسم المفروض على شغل الأملاك الجماعية العامة مؤقتا لأغراض تجارية أو صناعية أو مهنية
Redevance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d'occupation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temporaire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domaine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usage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commercial,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industriel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ou
professionnel</t>
    </r>
  </si>
  <si>
    <r>
      <rPr>
        <sz val="8"/>
        <rFont val="Arial"/>
        <family val="2"/>
      </rPr>
      <t>الرسم المفروض على شغل الأملاك الجماعية مؤقتا بمنقولات أو عقارات ترتبط بممارسة أعمال تجارية أو صناعية أو مهنية
Redevance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d'occupation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temporaire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domaine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communal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biens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meubles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immeubles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liés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l'exercice
d'un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commerce,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d'une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industrie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industrie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d'une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profession.</t>
    </r>
  </si>
  <si>
    <r>
      <rPr>
        <sz val="8"/>
        <rFont val="Arial"/>
        <family val="2"/>
      </rPr>
      <t>منتوج استغلال الأراضي الفلاحية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terrains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agricoles
مداخيل مقابل خدمات   Recettes des services rémunérés</t>
    </r>
  </si>
  <si>
    <r>
      <rPr>
        <sz val="8"/>
        <rFont val="Arial"/>
        <family val="2"/>
      </rPr>
      <t>رسوم قلع الحيوانات الميتة
Droit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d'équarrissage</t>
    </r>
  </si>
  <si>
    <r>
      <rPr>
        <sz val="8"/>
        <rFont val="Arial"/>
        <family val="2"/>
      </rPr>
      <t>رسوم ايغار الخنازير والأحشاء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d'échaudage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porcs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abats</t>
    </r>
  </si>
  <si>
    <r>
      <rPr>
        <sz val="8"/>
        <rFont val="Arial"/>
        <family val="2"/>
      </rPr>
      <t>التزويد بالسلاح والعدة
Fournitures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d'armes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munitions</t>
    </r>
  </si>
  <si>
    <r>
      <rPr>
        <sz val="8"/>
        <rFont val="Arial"/>
        <family val="2"/>
      </rPr>
      <t>الرسم المفروض على فحص لحوم الذبح الاستثنائي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visites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vétérinaires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l'occasion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abattages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exceptionnels</t>
    </r>
  </si>
  <si>
    <r>
      <rPr>
        <sz val="8"/>
        <rFont val="Arial"/>
        <family val="2"/>
      </rPr>
      <t>رسوم مغسل الأمعاء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d'utilisation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triperie</t>
    </r>
  </si>
  <si>
    <r>
      <rPr>
        <sz val="8"/>
        <rFont val="Arial"/>
        <family val="2"/>
      </rPr>
      <t>رسوم التبريد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frigorifique</t>
    </r>
  </si>
  <si>
    <r>
      <rPr>
        <sz val="8"/>
        <rFont val="Arial"/>
        <family val="2"/>
      </rPr>
      <t>رسوم الربط بالاسطبل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stabulation</t>
    </r>
  </si>
  <si>
    <r>
      <rPr>
        <sz val="8"/>
        <rFont val="Arial"/>
        <family val="2"/>
      </rPr>
      <t>حقوق السمسرة
Droit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criée</t>
    </r>
  </si>
  <si>
    <r>
      <rPr>
        <sz val="8"/>
        <rFont val="Arial"/>
        <family val="2"/>
      </rPr>
      <t>الرسوم المفروضة على مداخيل وكلاء البيع بالجملة للخضر والفواكهRedevances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recettes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mandataires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marché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gros,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fruits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légumes</t>
    </r>
  </si>
  <si>
    <r>
      <rPr>
        <sz val="8"/>
        <rFont val="Arial"/>
        <family val="2"/>
      </rPr>
      <t>الرسوم المفروضة على مداخيل وكلاء أسواق السمك
Redevances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recettes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mandataires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halles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poissons</t>
    </r>
  </si>
  <si>
    <r>
      <rPr>
        <sz val="8"/>
        <rFont val="Arial"/>
        <family val="2"/>
      </rPr>
      <t>الرسوم المفروضة على أسواق الجلود
Redevances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halles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peaux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cuir</t>
    </r>
  </si>
  <si>
    <r>
      <rPr>
        <sz val="8"/>
        <rFont val="Arial"/>
        <family val="2"/>
      </rPr>
      <t>منتوج الموازين العمومية وضريبة الوزن والكيل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poids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pesage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mesurage</t>
    </r>
  </si>
  <si>
    <r>
      <rPr>
        <sz val="8"/>
        <rFont val="Arial"/>
        <family val="2"/>
      </rPr>
      <t>منتوج استغلال مصلحة استغلال المياه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eaux</t>
    </r>
  </si>
  <si>
    <r>
      <rPr>
        <sz val="8"/>
        <rFont val="Arial"/>
        <family val="2"/>
      </rPr>
      <t>منتوج استغلال مصلحة توزيع الطاقة الكهربائية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distribution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l'énergie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électrique</t>
    </r>
  </si>
  <si>
    <r>
      <rPr>
        <sz val="8"/>
        <rFont val="Arial"/>
        <family val="2"/>
      </rPr>
      <t>رسوم لحوم الأسواق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viandes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foraines</t>
    </r>
  </si>
  <si>
    <t>النقل ، مداخيل ضريبية      Transport,Recettes Fiscales</t>
  </si>
  <si>
    <r>
      <rPr>
        <sz val="8"/>
        <rFont val="Arial"/>
        <family val="2"/>
      </rPr>
      <t>الرسم المفروض على استغلال رخص سيارات الأجرة وحافلات النقل العام للمسافرين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licences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cars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transport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voyageurs</t>
    </r>
  </si>
  <si>
    <r>
      <rPr>
        <sz val="8"/>
        <rFont val="Arial"/>
        <family val="2"/>
      </rPr>
      <t>الضريبة المفروضة على الدراجات البخارية التي يكون حجم اسطواناتها يساوي  أو يفوق 125 سنتمتر مكعب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motocyclettes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cylindrée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est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égale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ou
supérieure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125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cm3</t>
    </r>
  </si>
  <si>
    <r>
      <rPr>
        <sz val="8"/>
        <rFont val="Arial"/>
        <family val="2"/>
      </rPr>
      <t>الرسم المفروض على رخص السياقة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permis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conduire</t>
    </r>
  </si>
  <si>
    <r>
      <rPr>
        <sz val="8"/>
        <rFont val="Arial"/>
        <family val="2"/>
      </rPr>
      <t>الرسم المفروض على فحص السيارات التي يزيد عمرها على عشر سنوات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vérification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véhicules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automobiles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l'âge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excède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10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ans</t>
    </r>
  </si>
  <si>
    <r>
      <rPr>
        <sz val="8"/>
        <rFont val="Arial"/>
        <family val="2"/>
      </rPr>
      <t>الرسم الاضافي الى الرسم السنوي الخاص على السيارات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additionnelle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spéciale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annuelle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véhicules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automobiles.</t>
    </r>
  </si>
  <si>
    <r>
      <rPr>
        <sz val="8"/>
        <rFont val="Arial"/>
        <family val="2"/>
      </rPr>
      <t>الرسم على النقل العمومي للمسافرين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transport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voyageurs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(ca)</t>
    </r>
  </si>
  <si>
    <r>
      <rPr>
        <sz val="8"/>
        <rFont val="Arial"/>
        <family val="2"/>
      </rPr>
      <t>الرسم على السيارات الخاضعة للفحص التقني
Taxe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vehicules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automobiles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soumis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viste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technique
مداخيل الأملاك   recettes patrimoniales</t>
    </r>
  </si>
  <si>
    <r>
      <rPr>
        <sz val="8"/>
        <rFont val="Arial"/>
        <family val="2"/>
      </rPr>
      <t>حق الامتياز في النقل الحضري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transport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urbain</t>
    </r>
  </si>
  <si>
    <r>
      <rPr>
        <sz val="8"/>
        <rFont val="Arial"/>
        <family val="2"/>
      </rPr>
      <t>حق الامتياز في نقل اللحوم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transport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viandes</t>
    </r>
  </si>
  <si>
    <r>
      <rPr>
        <sz val="8"/>
        <rFont val="Arial"/>
        <family val="2"/>
      </rPr>
      <t>حق الامتياز في نقل الأسماك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transport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poissons</t>
    </r>
  </si>
  <si>
    <r>
      <t xml:space="preserve">24
</t>
    </r>
    <r>
      <rPr>
        <sz val="8"/>
        <rFont val="Arial"/>
        <family val="2"/>
      </rPr>
      <t>30</t>
    </r>
  </si>
  <si>
    <r>
      <rPr>
        <sz val="8"/>
        <rFont val="Arial"/>
        <family val="2"/>
      </rPr>
      <t>حق الامتياز في استغلال ساحات وأماكن الوقوف
Concession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l'exploitation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aires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parcs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stationnement
مداخيل مقابل الخدمات    recettes des services rémunérés</t>
    </r>
  </si>
  <si>
    <r>
      <rPr>
        <sz val="8"/>
        <rFont val="Arial"/>
        <family val="2"/>
      </rPr>
      <t>منتوج المحطة الطرقية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gare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routière</t>
    </r>
  </si>
  <si>
    <r>
      <rPr>
        <sz val="8"/>
        <rFont val="Arial"/>
        <family val="2"/>
      </rPr>
      <t>منتوج محطات وقوف الدراجات والسيارات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garages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vélocipèdes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parc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autos</t>
    </r>
  </si>
  <si>
    <r>
      <rPr>
        <sz val="8"/>
        <rFont val="Arial"/>
        <family val="2"/>
      </rPr>
      <t>واجبات الوقوف عن المترتبة عن السيارات المخصصة للنقل العمومي للمسافرين 
Droit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stationnement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véhicules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affectés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un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transport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voyageurs.</t>
    </r>
  </si>
  <si>
    <r>
      <rPr>
        <sz val="8"/>
        <rFont val="Arial"/>
        <family val="2"/>
      </rPr>
      <t>نقل اللحوم
Transport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viandes</t>
    </r>
  </si>
  <si>
    <r>
      <rPr>
        <sz val="8"/>
        <rFont val="Arial"/>
        <family val="2"/>
      </rPr>
      <t>منتوجات فائدة الأموال المودعة بالخزينة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intérêts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fonds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placés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trésor.</t>
    </r>
  </si>
  <si>
    <t xml:space="preserve">                             مجال الدعم    domaine de soutien                                                             منتوجات مالية      produits financiers                            </t>
  </si>
  <si>
    <r>
      <rPr>
        <sz val="8"/>
        <rFont val="Arial"/>
        <family val="2"/>
      </rPr>
      <t>منتوج الأرباح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dividendes</t>
    </r>
  </si>
  <si>
    <t>امدادات   subventions</t>
  </si>
  <si>
    <r>
      <rPr>
        <sz val="8"/>
        <rFont val="Arial"/>
        <family val="2"/>
      </rPr>
      <t>امدادات ممنوحة من طرف الدولة
Subvention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l'Etat</t>
    </r>
  </si>
  <si>
    <t xml:space="preserve">
10</t>
  </si>
  <si>
    <t xml:space="preserve">
20</t>
  </si>
  <si>
    <t xml:space="preserve">
30</t>
  </si>
  <si>
    <r>
      <rPr>
        <sz val="8"/>
        <rFont val="Arial"/>
        <family val="2"/>
      </rPr>
      <t>امدادات ممنوحة من طرف مؤسسات عمومية
Subventions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accordées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organismes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publics</t>
    </r>
  </si>
  <si>
    <r>
      <rPr>
        <sz val="8"/>
        <rFont val="Arial"/>
        <family val="2"/>
      </rPr>
      <t>امدادات ممنوحة من طرف أشخاص اعتباريين
Subventions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accordées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personnes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morales</t>
    </r>
  </si>
  <si>
    <r>
      <rPr>
        <sz val="8"/>
        <rFont val="Arial"/>
        <family val="2"/>
      </rPr>
      <t>امدادات أخرى
Autres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subventions</t>
    </r>
  </si>
  <si>
    <t>أموال المساعدات والمساهمات   Fonds de concours et participations
أموال المساعدات    Fonds de concours</t>
  </si>
  <si>
    <t>....................
………………………………………….
 Participations    المساهمات</t>
  </si>
  <si>
    <r>
      <rPr>
        <sz val="8"/>
        <rFont val="Arial"/>
        <family val="2"/>
      </rPr>
      <t>مساهمات الدولة
Participations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 l'etat</t>
    </r>
  </si>
  <si>
    <r>
      <rPr>
        <sz val="8"/>
        <rFont val="Arial"/>
        <family val="2"/>
      </rPr>
      <t>مساهمات الجماعات الترابية
Participations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 s</t>
    </r>
    <r>
      <rPr>
        <sz val="8"/>
        <rFont val="Times New Roman"/>
        <family val="1"/>
      </rPr>
      <t>collectivités territoriales</t>
    </r>
  </si>
  <si>
    <r>
      <rPr>
        <sz val="8"/>
        <rFont val="Arial"/>
        <family val="2"/>
      </rPr>
      <t xml:space="preserve">مساهمات المجموعات ومؤسسات التعاون بين الجماعات        participations des 
</t>
    </r>
    <r>
      <rPr>
        <sz val="8"/>
        <rFont val="Times New Roman"/>
        <family val="1"/>
      </rPr>
      <t xml:space="preserve">  </t>
    </r>
    <r>
      <rPr>
        <sz val="8"/>
        <rFont val="Arial"/>
        <family val="2"/>
      </rPr>
      <t>groupements et les ètablissements et autres organismes publics</t>
    </r>
  </si>
  <si>
    <r>
      <rPr>
        <sz val="8"/>
        <rFont val="Arial"/>
        <family val="2"/>
      </rPr>
      <t>مساهمات المؤسسات والهيئات العمومية الأخرى
Participations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établissements et autres organismes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publics</t>
    </r>
  </si>
  <si>
    <t>.مساهمات أخرى
Autres participations</t>
  </si>
  <si>
    <t>مداخيل طارئة   Rcettes accidentelles</t>
  </si>
  <si>
    <t xml:space="preserve">10
</t>
  </si>
  <si>
    <t xml:space="preserve">20
</t>
  </si>
  <si>
    <r>
      <rPr>
        <sz val="8"/>
        <rFont val="Arial"/>
        <family val="2"/>
      </rPr>
      <t>هبات ووصايا لا تشتمل على تحملات
Dons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legs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non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grevés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charges</t>
    </r>
  </si>
  <si>
    <r>
      <rPr>
        <sz val="8"/>
        <rFont val="Arial"/>
        <family val="2"/>
      </rPr>
      <t>انذارات مرسمة
Avertissements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taxés</t>
    </r>
  </si>
  <si>
    <r>
      <rPr>
        <sz val="8"/>
        <rFont val="Arial"/>
        <family val="2"/>
      </rPr>
      <t>المتحصل من كراء عقارات استأجرتها الجماعة لسد حاجيات مصالحها
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sous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location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d'immeubles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loués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besoins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service</t>
    </r>
  </si>
  <si>
    <r>
      <rPr>
        <sz val="8"/>
        <rFont val="Arial"/>
        <family val="2"/>
      </rPr>
      <t>مداخيل مختلفة وطارئة
Recettes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imprévues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et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diverses</t>
    </r>
  </si>
  <si>
    <t xml:space="preserve">               مجال تدعيم النتائج     Domaine de consolidation de resultats                         مداخيل لفائدة الغير  Recettes d'ordre</t>
  </si>
  <si>
    <r>
      <rPr>
        <sz val="8"/>
        <rFont val="Arial"/>
        <family val="2"/>
      </rPr>
      <t>مدفوع الجزء الثاني من الميزانية
Versement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deuxième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partie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du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budget</t>
    </r>
  </si>
  <si>
    <r>
      <rPr>
        <sz val="8"/>
        <rFont val="Arial"/>
        <family val="2"/>
      </rPr>
      <t>استرجاع الأقساط السنوية من الاقتراضات المضمونة
Remboursement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d'annuités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d'emprunts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garantis</t>
    </r>
  </si>
  <si>
    <r>
      <rPr>
        <sz val="8"/>
        <rFont val="Arial"/>
        <family val="2"/>
      </rPr>
      <t>مداخيل لفائدة الجماعات الترابية Recettes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compte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collectivités</t>
    </r>
    <r>
      <rPr>
        <sz val="8"/>
        <rFont val="Times New Roman"/>
        <family val="1"/>
      </rPr>
      <t xml:space="preserve"> territoriales</t>
    </r>
  </si>
  <si>
    <r>
      <rPr>
        <sz val="8"/>
        <rFont val="Arial"/>
        <family val="2"/>
      </rPr>
      <t>مداخيل لفائدة أشخاص أخرى
Recettes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pour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d'autres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tiers</t>
    </r>
  </si>
  <si>
    <r>
      <rPr>
        <b/>
        <sz val="9"/>
        <rFont val="Arial"/>
        <family val="2"/>
      </rPr>
      <t xml:space="preserve">الباب
</t>
    </r>
    <r>
      <rPr>
        <b/>
        <sz val="8"/>
        <rFont val="Arial"/>
        <family val="2"/>
      </rPr>
      <t>Chapitre</t>
    </r>
  </si>
  <si>
    <r>
      <rPr>
        <b/>
        <sz val="9"/>
        <rFont val="Arial"/>
        <family val="2"/>
      </rPr>
      <t xml:space="preserve">الفصل
</t>
    </r>
    <r>
      <rPr>
        <b/>
        <sz val="8"/>
        <rFont val="Arial"/>
        <family val="2"/>
      </rPr>
      <t>Article</t>
    </r>
  </si>
  <si>
    <t>ROYAUME DU MAROC</t>
  </si>
  <si>
    <t>MINISTERE DE L'INTERIEUR</t>
  </si>
  <si>
    <t>PROVINCE DE MEDIOUNA</t>
  </si>
  <si>
    <t>COMMUNE DE MEDIOUNA</t>
  </si>
  <si>
    <t>DIRECTION DES SERVICES</t>
  </si>
  <si>
    <t>SERVICE REGIE</t>
  </si>
  <si>
    <t>ETAT DES RECETTES DE FONCTIONNEMENT</t>
  </si>
  <si>
    <t>لائحــــــة مداخيــــــل ميزانيــــة التســـــيير للسنة الماليـــــــــــــــة</t>
  </si>
  <si>
    <r>
      <rPr>
        <sz val="8"/>
        <rFont val="Arial"/>
        <family val="2"/>
      </rPr>
      <t xml:space="preserve">   حصة من منتوج الضريبة على القيمة المضافة 
Part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dans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produit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la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TVA</t>
    </r>
  </si>
  <si>
    <t>الملاحظات
Observations</t>
  </si>
  <si>
    <t>الرمز الوظيفي  c,fonctionnel</t>
  </si>
  <si>
    <t xml:space="preserve">    رمز الميزانية   code budgetaire                      </t>
  </si>
  <si>
    <r>
      <rPr>
        <b/>
        <sz val="12"/>
        <rFont val="Arial"/>
        <family val="2"/>
      </rPr>
      <t>Total</t>
    </r>
    <r>
      <rPr>
        <b/>
        <sz val="12"/>
        <rFont val="Times New Roman"/>
        <family val="1"/>
      </rPr>
      <t xml:space="preserve"> des recettes de fonctionnement(section 1) :</t>
    </r>
  </si>
  <si>
    <r>
      <rPr>
        <b/>
        <sz val="8.5"/>
        <rFont val="Arial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par</t>
    </r>
    <r>
      <rPr>
        <sz val="8.5"/>
        <rFont val="Times New Roman"/>
        <family val="1"/>
      </rPr>
      <t xml:space="preserve"> </t>
    </r>
    <r>
      <rPr>
        <b/>
        <sz val="8.5"/>
        <rFont val="Arial"/>
        <family val="2"/>
      </rPr>
      <t>chapitre</t>
    </r>
    <r>
      <rPr>
        <sz val="8.5"/>
        <rFont val="Times New Roman"/>
        <family val="1"/>
      </rPr>
      <t xml:space="preserve">     </t>
    </r>
    <r>
      <rPr>
        <b/>
        <sz val="8.5"/>
        <rFont val="Arial"/>
        <family val="2"/>
      </rPr>
      <t>60</t>
    </r>
    <r>
      <rPr>
        <sz val="8.5"/>
        <rFont val="Times New Roman"/>
        <family val="1"/>
      </rPr>
      <t xml:space="preserve">      </t>
    </r>
    <r>
      <rPr>
        <b/>
        <sz val="8.5"/>
        <rFont val="Arial"/>
        <family val="2"/>
      </rPr>
      <t>مجموع الباب</t>
    </r>
    <r>
      <rPr>
        <sz val="8.5"/>
        <rFont val="Times New Roman"/>
        <family val="1"/>
      </rPr>
      <t xml:space="preserve">                          </t>
    </r>
    <r>
      <rPr>
        <b/>
        <vertAlign val="superscript"/>
        <sz val="8.5"/>
        <rFont val="Arial"/>
        <family val="2"/>
      </rPr>
      <t>à</t>
    </r>
    <r>
      <rPr>
        <vertAlign val="superscript"/>
        <sz val="8.5"/>
        <rFont val="Times New Roman"/>
        <family val="1"/>
      </rPr>
      <t xml:space="preserve"> </t>
    </r>
    <r>
      <rPr>
        <b/>
        <vertAlign val="superscript"/>
        <sz val="8.5"/>
        <rFont val="Arial"/>
        <family val="2"/>
      </rPr>
      <t>Reporter</t>
    </r>
    <r>
      <rPr>
        <vertAlign val="superscript"/>
        <sz val="8.5"/>
        <rFont val="Times New Roman"/>
        <family val="1"/>
      </rPr>
      <t xml:space="preserve">                          ينقل</t>
    </r>
  </si>
  <si>
    <r>
      <rPr>
        <b/>
        <sz val="12"/>
        <rFont val="Arial"/>
        <family val="2"/>
      </rPr>
      <t>نوع مداخيل التسيير
Nature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>des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>Recettes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>de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>fonctionnement</t>
    </r>
  </si>
  <si>
    <t>المقبولة
Admises
2018</t>
  </si>
  <si>
    <t>مقترحة
Proposées
2019</t>
  </si>
  <si>
    <t>مقبولة
Admises
2019</t>
  </si>
  <si>
    <r>
      <rPr>
        <b/>
        <sz val="10.5"/>
        <rFont val="Arial"/>
        <family val="2"/>
      </rPr>
      <t>Section:</t>
    </r>
    <r>
      <rPr>
        <sz val="10.5"/>
        <rFont val="Times New Roman"/>
        <family val="1"/>
      </rPr>
      <t xml:space="preserve">   </t>
    </r>
    <r>
      <rPr>
        <b/>
        <sz val="10.5"/>
        <rFont val="Arial"/>
        <family val="2"/>
      </rPr>
      <t>1</t>
    </r>
    <r>
      <rPr>
        <sz val="10.5"/>
        <rFont val="Times New Roman"/>
        <family val="1"/>
      </rPr>
      <t xml:space="preserve">  </t>
    </r>
    <r>
      <rPr>
        <b/>
        <sz val="10.5"/>
        <rFont val="Arial"/>
        <family val="2"/>
      </rPr>
      <t xml:space="preserve">:القسم
</t>
    </r>
    <r>
      <rPr>
        <b/>
        <sz val="8"/>
        <rFont val="Arial"/>
        <family val="2"/>
      </rPr>
      <t xml:space="preserve">     Domained'adminastration generale    </t>
    </r>
    <r>
      <rPr>
        <sz val="8"/>
        <rFont val="Arial"/>
        <family val="2"/>
      </rPr>
      <t xml:space="preserve">مجال الادارة العامة                             etat civil et legalisation      الحالة المدنية وتصديق الامضاء                                     recettes fiscales      ضريبية مداخيل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</si>
  <si>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ANNEE 2019</t>
  </si>
  <si>
    <t>10
20</t>
  </si>
  <si>
    <t>20
30</t>
  </si>
  <si>
    <t>30
40</t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</si>
  <si>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de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l'article: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10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</si>
  <si>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de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l'article: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20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</si>
  <si>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de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l'article: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30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</si>
  <si>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par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chapitre</t>
    </r>
    <r>
      <rPr>
        <sz val="11"/>
        <rFont val="Times New Roman"/>
        <family val="1"/>
      </rPr>
      <t xml:space="preserve">     </t>
    </r>
    <r>
      <rPr>
        <b/>
        <sz val="11"/>
        <rFont val="Arial"/>
        <family val="2"/>
      </rPr>
      <t>10</t>
    </r>
    <r>
      <rPr>
        <sz val="11"/>
        <rFont val="Times New Roman"/>
        <family val="1"/>
      </rPr>
      <t xml:space="preserve">      </t>
    </r>
    <r>
      <rPr>
        <b/>
        <sz val="11"/>
        <rFont val="Arial"/>
        <family val="2"/>
      </rPr>
      <t>مجموع الباب</t>
    </r>
    <r>
      <rPr>
        <sz val="11"/>
        <rFont val="Times New Roman"/>
        <family val="1"/>
      </rPr>
      <t xml:space="preserve">                           </t>
    </r>
    <r>
      <rPr>
        <b/>
        <vertAlign val="superscript"/>
        <sz val="11"/>
        <rFont val="Arial"/>
        <family val="2"/>
      </rPr>
      <t>à</t>
    </r>
    <r>
      <rPr>
        <vertAlign val="superscript"/>
        <sz val="11"/>
        <rFont val="Times New Roman"/>
        <family val="1"/>
      </rPr>
      <t xml:space="preserve"> </t>
    </r>
    <r>
      <rPr>
        <b/>
        <vertAlign val="superscript"/>
        <sz val="11"/>
        <rFont val="Arial"/>
        <family val="2"/>
      </rPr>
      <t>Reporter</t>
    </r>
    <r>
      <rPr>
        <vertAlign val="superscript"/>
        <sz val="11"/>
        <rFont val="Times New Roman"/>
        <family val="1"/>
      </rPr>
      <t xml:space="preserve">                       ينقل</t>
    </r>
  </si>
  <si>
    <r>
      <rPr>
        <sz val="10"/>
        <rFont val="Arial"/>
        <family val="2"/>
      </rPr>
      <t>Report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du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chapitre</t>
    </r>
    <r>
      <rPr>
        <sz val="10"/>
        <rFont val="Times New Roman"/>
        <family val="1"/>
      </rPr>
      <t xml:space="preserve">   </t>
    </r>
    <r>
      <rPr>
        <sz val="10"/>
        <rFont val="Arial"/>
        <family val="2"/>
      </rPr>
      <t>10</t>
    </r>
    <r>
      <rPr>
        <sz val="10"/>
        <rFont val="Times New Roman"/>
        <family val="1"/>
      </rPr>
      <t xml:space="preserve">      </t>
    </r>
    <r>
      <rPr>
        <sz val="10"/>
        <rFont val="Arial"/>
        <family val="2"/>
      </rPr>
      <t>منقول الباب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</si>
  <si>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de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l'article: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40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</si>
  <si>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de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l'article: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50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</si>
  <si>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du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chapitre: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10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</si>
  <si>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par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chapitre</t>
    </r>
    <r>
      <rPr>
        <sz val="11"/>
        <rFont val="Times New Roman"/>
        <family val="1"/>
      </rPr>
      <t xml:space="preserve">     </t>
    </r>
    <r>
      <rPr>
        <b/>
        <sz val="11"/>
        <rFont val="Arial"/>
        <family val="2"/>
      </rPr>
      <t>20</t>
    </r>
    <r>
      <rPr>
        <sz val="11"/>
        <rFont val="Times New Roman"/>
        <family val="1"/>
      </rPr>
      <t xml:space="preserve">      </t>
    </r>
    <r>
      <rPr>
        <b/>
        <sz val="11"/>
        <rFont val="Arial"/>
        <family val="2"/>
      </rPr>
      <t>مجموع الباب</t>
    </r>
    <r>
      <rPr>
        <sz val="11"/>
        <rFont val="Times New Roman"/>
        <family val="1"/>
      </rPr>
      <t xml:space="preserve">                          </t>
    </r>
    <r>
      <rPr>
        <b/>
        <vertAlign val="superscript"/>
        <sz val="11"/>
        <rFont val="Arial"/>
        <family val="2"/>
      </rPr>
      <t>à</t>
    </r>
    <r>
      <rPr>
        <vertAlign val="superscript"/>
        <sz val="11"/>
        <rFont val="Times New Roman"/>
        <family val="1"/>
      </rPr>
      <t xml:space="preserve"> </t>
    </r>
    <r>
      <rPr>
        <b/>
        <vertAlign val="superscript"/>
        <sz val="11"/>
        <rFont val="Arial"/>
        <family val="2"/>
      </rPr>
      <t>Reporter</t>
    </r>
    <r>
      <rPr>
        <vertAlign val="superscript"/>
        <sz val="11"/>
        <rFont val="Times New Roman"/>
        <family val="1"/>
      </rPr>
      <t xml:space="preserve">                       ينقل</t>
    </r>
  </si>
  <si>
    <r>
      <rPr>
        <sz val="10"/>
        <rFont val="Arial"/>
        <family val="2"/>
      </rPr>
      <t>Report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du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chapitre</t>
    </r>
    <r>
      <rPr>
        <sz val="10"/>
        <rFont val="Times New Roman"/>
        <family val="1"/>
      </rPr>
      <t xml:space="preserve">   </t>
    </r>
    <r>
      <rPr>
        <sz val="10"/>
        <rFont val="Arial"/>
        <family val="2"/>
      </rPr>
      <t>20</t>
    </r>
    <r>
      <rPr>
        <sz val="10"/>
        <rFont val="Times New Roman"/>
        <family val="1"/>
      </rPr>
      <t xml:space="preserve">     منقول الباب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</si>
  <si>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par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chapitre</t>
    </r>
    <r>
      <rPr>
        <sz val="11"/>
        <rFont val="Times New Roman"/>
        <family val="1"/>
      </rPr>
      <t xml:space="preserve">     </t>
    </r>
    <r>
      <rPr>
        <b/>
        <sz val="11"/>
        <rFont val="Arial"/>
        <family val="2"/>
      </rPr>
      <t>20</t>
    </r>
    <r>
      <rPr>
        <sz val="11"/>
        <rFont val="Times New Roman"/>
        <family val="1"/>
      </rPr>
      <t xml:space="preserve">      </t>
    </r>
    <r>
      <rPr>
        <b/>
        <sz val="11"/>
        <rFont val="Arial"/>
        <family val="2"/>
      </rPr>
      <t>مجموع الباب</t>
    </r>
    <r>
      <rPr>
        <sz val="11"/>
        <rFont val="Times New Roman"/>
        <family val="1"/>
      </rPr>
      <t xml:space="preserve">                           </t>
    </r>
    <r>
      <rPr>
        <b/>
        <vertAlign val="superscript"/>
        <sz val="11"/>
        <rFont val="Arial"/>
        <family val="2"/>
      </rPr>
      <t>à</t>
    </r>
    <r>
      <rPr>
        <vertAlign val="superscript"/>
        <sz val="11"/>
        <rFont val="Times New Roman"/>
        <family val="1"/>
      </rPr>
      <t xml:space="preserve"> </t>
    </r>
    <r>
      <rPr>
        <b/>
        <vertAlign val="superscript"/>
        <sz val="11"/>
        <rFont val="Arial"/>
        <family val="2"/>
      </rPr>
      <t>Reporter</t>
    </r>
    <r>
      <rPr>
        <vertAlign val="superscript"/>
        <sz val="11"/>
        <rFont val="Times New Roman"/>
        <family val="1"/>
      </rPr>
      <t xml:space="preserve">                          ينقل</t>
    </r>
  </si>
  <si>
    <r>
      <rPr>
        <sz val="10"/>
        <rFont val="Arial"/>
        <family val="2"/>
      </rPr>
      <t>Report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du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chapitre</t>
    </r>
    <r>
      <rPr>
        <sz val="10"/>
        <rFont val="Times New Roman"/>
        <family val="1"/>
      </rPr>
      <t xml:space="preserve">   </t>
    </r>
    <r>
      <rPr>
        <sz val="10"/>
        <rFont val="Arial"/>
        <family val="2"/>
      </rPr>
      <t>20</t>
    </r>
    <r>
      <rPr>
        <sz val="10"/>
        <rFont val="Times New Roman"/>
        <family val="1"/>
      </rPr>
      <t xml:space="preserve">    منقول الباب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</si>
  <si>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du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chapitre: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20</t>
    </r>
  </si>
  <si>
    <r>
      <rPr>
        <b/>
        <sz val="10"/>
        <rFont val="Arial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par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chapitre</t>
    </r>
    <r>
      <rPr>
        <sz val="10"/>
        <rFont val="Times New Roman"/>
        <family val="1"/>
      </rPr>
      <t xml:space="preserve">     </t>
    </r>
    <r>
      <rPr>
        <b/>
        <sz val="10"/>
        <rFont val="Arial"/>
        <family val="2"/>
      </rPr>
      <t>30</t>
    </r>
    <r>
      <rPr>
        <sz val="10"/>
        <rFont val="Times New Roman"/>
        <family val="1"/>
      </rPr>
      <t xml:space="preserve">      </t>
    </r>
    <r>
      <rPr>
        <b/>
        <sz val="10"/>
        <rFont val="Arial"/>
        <family val="2"/>
      </rPr>
      <t>مجموع الباب</t>
    </r>
    <r>
      <rPr>
        <sz val="10"/>
        <rFont val="Times New Roman"/>
        <family val="1"/>
      </rPr>
      <t xml:space="preserve">                           </t>
    </r>
    <r>
      <rPr>
        <b/>
        <vertAlign val="superscript"/>
        <sz val="10"/>
        <rFont val="Arial"/>
        <family val="2"/>
      </rPr>
      <t>à</t>
    </r>
    <r>
      <rPr>
        <vertAlign val="superscript"/>
        <sz val="10"/>
        <rFont val="Times New Roman"/>
        <family val="1"/>
      </rPr>
      <t xml:space="preserve"> </t>
    </r>
    <r>
      <rPr>
        <b/>
        <vertAlign val="superscript"/>
        <sz val="10"/>
        <rFont val="Arial"/>
        <family val="2"/>
      </rPr>
      <t>Reporter</t>
    </r>
    <r>
      <rPr>
        <vertAlign val="superscript"/>
        <sz val="10"/>
        <rFont val="Times New Roman"/>
        <family val="1"/>
      </rPr>
      <t xml:space="preserve">                         ينقل</t>
    </r>
  </si>
  <si>
    <r>
      <rPr>
        <sz val="10"/>
        <rFont val="Arial"/>
        <family val="2"/>
      </rPr>
      <t>Report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du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chapitre</t>
    </r>
    <r>
      <rPr>
        <sz val="10"/>
        <rFont val="Times New Roman"/>
        <family val="1"/>
      </rPr>
      <t xml:space="preserve">   </t>
    </r>
    <r>
      <rPr>
        <sz val="10"/>
        <rFont val="Arial"/>
        <family val="2"/>
      </rPr>
      <t>30</t>
    </r>
    <r>
      <rPr>
        <sz val="10"/>
        <rFont val="Times New Roman"/>
        <family val="1"/>
      </rPr>
      <t xml:space="preserve">      </t>
    </r>
    <r>
      <rPr>
        <sz val="10"/>
        <rFont val="Arial"/>
        <family val="2"/>
      </rPr>
      <t>منقول الباب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</si>
  <si>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du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chapitre: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30</t>
    </r>
  </si>
  <si>
    <r>
      <rPr>
        <b/>
        <sz val="10"/>
        <rFont val="Arial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par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chapitre</t>
    </r>
    <r>
      <rPr>
        <sz val="10"/>
        <rFont val="Times New Roman"/>
        <family val="1"/>
      </rPr>
      <t xml:space="preserve">     </t>
    </r>
    <r>
      <rPr>
        <b/>
        <sz val="10"/>
        <rFont val="Arial"/>
        <family val="2"/>
      </rPr>
      <t>40</t>
    </r>
    <r>
      <rPr>
        <sz val="10"/>
        <rFont val="Times New Roman"/>
        <family val="1"/>
      </rPr>
      <t xml:space="preserve">      </t>
    </r>
    <r>
      <rPr>
        <b/>
        <sz val="10"/>
        <rFont val="Arial"/>
        <family val="2"/>
      </rPr>
      <t>مجموع الباب</t>
    </r>
    <r>
      <rPr>
        <sz val="10"/>
        <rFont val="Times New Roman"/>
        <family val="1"/>
      </rPr>
      <t xml:space="preserve">                           </t>
    </r>
    <r>
      <rPr>
        <b/>
        <vertAlign val="superscript"/>
        <sz val="10"/>
        <rFont val="Arial"/>
        <family val="2"/>
      </rPr>
      <t>à</t>
    </r>
    <r>
      <rPr>
        <vertAlign val="superscript"/>
        <sz val="10"/>
        <rFont val="Times New Roman"/>
        <family val="1"/>
      </rPr>
      <t xml:space="preserve"> </t>
    </r>
    <r>
      <rPr>
        <b/>
        <vertAlign val="superscript"/>
        <sz val="10"/>
        <rFont val="Arial"/>
        <family val="2"/>
      </rPr>
      <t>Reporter</t>
    </r>
    <r>
      <rPr>
        <vertAlign val="superscript"/>
        <sz val="10"/>
        <rFont val="Times New Roman"/>
        <family val="1"/>
      </rPr>
      <t xml:space="preserve">                          ينقل</t>
    </r>
  </si>
  <si>
    <r>
      <rPr>
        <sz val="10"/>
        <rFont val="Arial"/>
        <family val="2"/>
      </rPr>
      <t>Report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du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chapitre</t>
    </r>
    <r>
      <rPr>
        <sz val="10"/>
        <rFont val="Times New Roman"/>
        <family val="1"/>
      </rPr>
      <t xml:space="preserve">   </t>
    </r>
    <r>
      <rPr>
        <sz val="10"/>
        <rFont val="Arial"/>
        <family val="2"/>
      </rPr>
      <t>40</t>
    </r>
    <r>
      <rPr>
        <sz val="10"/>
        <rFont val="Times New Roman"/>
        <family val="1"/>
      </rPr>
      <t xml:space="preserve">      </t>
    </r>
    <r>
      <rPr>
        <sz val="10"/>
        <rFont val="Arial"/>
        <family val="2"/>
      </rPr>
      <t>منقول الباب</t>
    </r>
  </si>
  <si>
    <r>
      <rPr>
        <b/>
        <sz val="10"/>
        <rFont val="Arial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par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chapitre</t>
    </r>
    <r>
      <rPr>
        <sz val="10"/>
        <rFont val="Times New Roman"/>
        <family val="1"/>
      </rPr>
      <t xml:space="preserve">     </t>
    </r>
    <r>
      <rPr>
        <b/>
        <sz val="10"/>
        <rFont val="Arial"/>
        <family val="2"/>
      </rPr>
      <t>40</t>
    </r>
    <r>
      <rPr>
        <sz val="10"/>
        <rFont val="Times New Roman"/>
        <family val="1"/>
      </rPr>
      <t xml:space="preserve">     مجموع الباب                           </t>
    </r>
    <r>
      <rPr>
        <b/>
        <vertAlign val="superscript"/>
        <sz val="10"/>
        <rFont val="Arial"/>
        <family val="2"/>
      </rPr>
      <t>à</t>
    </r>
    <r>
      <rPr>
        <vertAlign val="superscript"/>
        <sz val="10"/>
        <rFont val="Times New Roman"/>
        <family val="1"/>
      </rPr>
      <t xml:space="preserve"> </t>
    </r>
    <r>
      <rPr>
        <b/>
        <vertAlign val="superscript"/>
        <sz val="10"/>
        <rFont val="Arial"/>
        <family val="2"/>
      </rPr>
      <t>Reporter</t>
    </r>
    <r>
      <rPr>
        <vertAlign val="superscript"/>
        <sz val="10"/>
        <rFont val="Times New Roman"/>
        <family val="1"/>
      </rPr>
      <t xml:space="preserve">                         ينقل</t>
    </r>
  </si>
  <si>
    <r>
      <rPr>
        <b/>
        <sz val="10"/>
        <rFont val="Arial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par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chapitre</t>
    </r>
    <r>
      <rPr>
        <sz val="10"/>
        <rFont val="Times New Roman"/>
        <family val="1"/>
      </rPr>
      <t xml:space="preserve">     </t>
    </r>
    <r>
      <rPr>
        <b/>
        <sz val="10"/>
        <rFont val="Arial"/>
        <family val="2"/>
      </rPr>
      <t>40</t>
    </r>
    <r>
      <rPr>
        <sz val="10"/>
        <rFont val="Times New Roman"/>
        <family val="1"/>
      </rPr>
      <t xml:space="preserve">      </t>
    </r>
    <r>
      <rPr>
        <b/>
        <sz val="10"/>
        <rFont val="Arial"/>
        <family val="2"/>
      </rPr>
      <t>مجموع الباب</t>
    </r>
    <r>
      <rPr>
        <sz val="10"/>
        <rFont val="Times New Roman"/>
        <family val="1"/>
      </rPr>
      <t xml:space="preserve">                         </t>
    </r>
    <r>
      <rPr>
        <b/>
        <vertAlign val="superscript"/>
        <sz val="10"/>
        <rFont val="Arial"/>
        <family val="2"/>
      </rPr>
      <t>à</t>
    </r>
    <r>
      <rPr>
        <vertAlign val="superscript"/>
        <sz val="10"/>
        <rFont val="Times New Roman"/>
        <family val="1"/>
      </rPr>
      <t xml:space="preserve"> </t>
    </r>
    <r>
      <rPr>
        <b/>
        <vertAlign val="superscript"/>
        <sz val="10"/>
        <rFont val="Arial"/>
        <family val="2"/>
      </rPr>
      <t>Reporter</t>
    </r>
    <r>
      <rPr>
        <vertAlign val="superscript"/>
        <sz val="10"/>
        <rFont val="Times New Roman"/>
        <family val="1"/>
      </rPr>
      <t xml:space="preserve">                          ينقل</t>
    </r>
  </si>
  <si>
    <r>
      <rPr>
        <sz val="10"/>
        <rFont val="Arial"/>
        <family val="2"/>
      </rPr>
      <t>Report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du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chapitre</t>
    </r>
    <r>
      <rPr>
        <sz val="10"/>
        <rFont val="Times New Roman"/>
        <family val="1"/>
      </rPr>
      <t xml:space="preserve">   </t>
    </r>
    <r>
      <rPr>
        <sz val="10"/>
        <rFont val="Arial"/>
        <family val="2"/>
      </rPr>
      <t>40</t>
    </r>
    <r>
      <rPr>
        <sz val="10"/>
        <rFont val="Times New Roman"/>
        <family val="1"/>
      </rPr>
      <t xml:space="preserve">     منقول الباب</t>
    </r>
  </si>
  <si>
    <r>
      <rPr>
        <b/>
        <sz val="10"/>
        <rFont val="Arial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par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chapitre</t>
    </r>
    <r>
      <rPr>
        <sz val="10"/>
        <rFont val="Times New Roman"/>
        <family val="1"/>
      </rPr>
      <t xml:space="preserve">     </t>
    </r>
    <r>
      <rPr>
        <b/>
        <sz val="10"/>
        <rFont val="Arial"/>
        <family val="2"/>
      </rPr>
      <t>40</t>
    </r>
    <r>
      <rPr>
        <sz val="10"/>
        <rFont val="Times New Roman"/>
        <family val="1"/>
      </rPr>
      <t xml:space="preserve">      </t>
    </r>
    <r>
      <rPr>
        <b/>
        <sz val="10"/>
        <rFont val="Arial"/>
        <family val="2"/>
      </rPr>
      <t>مجموع الباب</t>
    </r>
    <r>
      <rPr>
        <sz val="10"/>
        <rFont val="Times New Roman"/>
        <family val="1"/>
      </rPr>
      <t xml:space="preserve">                           </t>
    </r>
    <r>
      <rPr>
        <b/>
        <vertAlign val="superscript"/>
        <sz val="10"/>
        <rFont val="Arial"/>
        <family val="2"/>
      </rPr>
      <t>à</t>
    </r>
    <r>
      <rPr>
        <vertAlign val="superscript"/>
        <sz val="10"/>
        <rFont val="Times New Roman"/>
        <family val="1"/>
      </rPr>
      <t xml:space="preserve"> </t>
    </r>
    <r>
      <rPr>
        <b/>
        <vertAlign val="superscript"/>
        <sz val="10"/>
        <rFont val="Arial"/>
        <family val="2"/>
      </rPr>
      <t>Reporter</t>
    </r>
    <r>
      <rPr>
        <vertAlign val="superscript"/>
        <sz val="10"/>
        <rFont val="Times New Roman"/>
        <family val="1"/>
      </rPr>
      <t xml:space="preserve">                           </t>
    </r>
    <r>
      <rPr>
        <b/>
        <vertAlign val="superscript"/>
        <sz val="10"/>
        <rFont val="Arial"/>
        <family val="2"/>
      </rPr>
      <t>ينقل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</si>
  <si>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du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chapitre: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40</t>
    </r>
  </si>
  <si>
    <r>
      <rPr>
        <b/>
        <sz val="10"/>
        <rFont val="Arial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par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chapitre</t>
    </r>
    <r>
      <rPr>
        <sz val="10"/>
        <rFont val="Times New Roman"/>
        <family val="1"/>
      </rPr>
      <t xml:space="preserve">     </t>
    </r>
    <r>
      <rPr>
        <b/>
        <sz val="10"/>
        <rFont val="Arial"/>
        <family val="2"/>
      </rPr>
      <t>50</t>
    </r>
    <r>
      <rPr>
        <sz val="10"/>
        <rFont val="Times New Roman"/>
        <family val="1"/>
      </rPr>
      <t xml:space="preserve">    مجموع الباب                           </t>
    </r>
    <r>
      <rPr>
        <b/>
        <vertAlign val="superscript"/>
        <sz val="10"/>
        <rFont val="Arial"/>
        <family val="2"/>
      </rPr>
      <t>à</t>
    </r>
    <r>
      <rPr>
        <vertAlign val="superscript"/>
        <sz val="10"/>
        <rFont val="Times New Roman"/>
        <family val="1"/>
      </rPr>
      <t xml:space="preserve"> </t>
    </r>
    <r>
      <rPr>
        <b/>
        <vertAlign val="superscript"/>
        <sz val="10"/>
        <rFont val="Arial"/>
        <family val="2"/>
      </rPr>
      <t>Reporter</t>
    </r>
    <r>
      <rPr>
        <vertAlign val="superscript"/>
        <sz val="10"/>
        <rFont val="Times New Roman"/>
        <family val="1"/>
      </rPr>
      <t xml:space="preserve">                           </t>
    </r>
    <r>
      <rPr>
        <b/>
        <vertAlign val="superscript"/>
        <sz val="10"/>
        <rFont val="Arial"/>
        <family val="2"/>
      </rPr>
      <t>ينقل</t>
    </r>
  </si>
  <si>
    <r>
      <rPr>
        <sz val="10"/>
        <rFont val="Arial"/>
        <family val="2"/>
      </rPr>
      <t>Report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du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chapitre</t>
    </r>
    <r>
      <rPr>
        <sz val="10"/>
        <rFont val="Times New Roman"/>
        <family val="1"/>
      </rPr>
      <t xml:space="preserve">   </t>
    </r>
    <r>
      <rPr>
        <sz val="10"/>
        <rFont val="Arial"/>
        <family val="2"/>
      </rPr>
      <t>50</t>
    </r>
    <r>
      <rPr>
        <sz val="10"/>
        <rFont val="Times New Roman"/>
        <family val="1"/>
      </rPr>
      <t xml:space="preserve">      </t>
    </r>
    <r>
      <rPr>
        <sz val="10"/>
        <rFont val="Arial"/>
        <family val="2"/>
      </rPr>
      <t>منقول الباب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</si>
  <si>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du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chapitre: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50</t>
    </r>
  </si>
  <si>
    <r>
      <rPr>
        <b/>
        <sz val="10"/>
        <rFont val="Arial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par</t>
    </r>
    <r>
      <rPr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chapitre</t>
    </r>
    <r>
      <rPr>
        <sz val="10"/>
        <rFont val="Times New Roman"/>
        <family val="1"/>
      </rPr>
      <t xml:space="preserve">     </t>
    </r>
    <r>
      <rPr>
        <b/>
        <sz val="10"/>
        <rFont val="Arial"/>
        <family val="2"/>
      </rPr>
      <t>60</t>
    </r>
    <r>
      <rPr>
        <sz val="10"/>
        <rFont val="Times New Roman"/>
        <family val="1"/>
      </rPr>
      <t xml:space="preserve">      مجموع الباب                          </t>
    </r>
    <r>
      <rPr>
        <b/>
        <vertAlign val="superscript"/>
        <sz val="10"/>
        <rFont val="Arial"/>
        <family val="2"/>
      </rPr>
      <t>à</t>
    </r>
    <r>
      <rPr>
        <vertAlign val="superscript"/>
        <sz val="10"/>
        <rFont val="Times New Roman"/>
        <family val="1"/>
      </rPr>
      <t xml:space="preserve"> </t>
    </r>
    <r>
      <rPr>
        <b/>
        <vertAlign val="superscript"/>
        <sz val="10"/>
        <rFont val="Arial"/>
        <family val="2"/>
      </rPr>
      <t>Reporter</t>
    </r>
    <r>
      <rPr>
        <vertAlign val="superscript"/>
        <sz val="10"/>
        <rFont val="Times New Roman"/>
        <family val="1"/>
      </rPr>
      <t xml:space="preserve">                          ينقل</t>
    </r>
  </si>
  <si>
    <r>
      <rPr>
        <sz val="10"/>
        <rFont val="Arial"/>
        <family val="2"/>
      </rPr>
      <t>Report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du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chapitre</t>
    </r>
    <r>
      <rPr>
        <sz val="10"/>
        <rFont val="Times New Roman"/>
        <family val="1"/>
      </rPr>
      <t xml:space="preserve">   </t>
    </r>
    <r>
      <rPr>
        <sz val="10"/>
        <rFont val="Arial"/>
        <family val="2"/>
      </rPr>
      <t>60</t>
    </r>
    <r>
      <rPr>
        <sz val="10"/>
        <rFont val="Times New Roman"/>
        <family val="1"/>
      </rPr>
      <t xml:space="preserve">      </t>
    </r>
    <r>
      <rPr>
        <sz val="10"/>
        <rFont val="Arial"/>
        <family val="2"/>
      </rPr>
      <t>منقول الباب</t>
    </r>
  </si>
  <si>
    <r>
      <rPr>
        <b/>
        <sz val="11"/>
        <rFont val="Arial"/>
        <family val="2"/>
      </rPr>
      <t>Total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du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chapitre:</t>
    </r>
    <r>
      <rPr>
        <sz val="11"/>
        <rFont val="Times New Roman"/>
        <family val="1"/>
      </rPr>
      <t xml:space="preserve"> </t>
    </r>
    <r>
      <rPr>
        <b/>
        <sz val="11"/>
        <rFont val="Arial"/>
        <family val="2"/>
      </rPr>
      <t>60</t>
    </r>
  </si>
  <si>
    <t>الباب
Chapitre</t>
  </si>
  <si>
    <t xml:space="preserve">  les ressources financières allouées par l'etat                    </t>
  </si>
  <si>
    <t>الموارد المالية الممنوحة من طرف الدولة</t>
  </si>
  <si>
    <t>القسم : 2 : Section</t>
  </si>
  <si>
    <t>مجال الادارة العامة</t>
  </si>
  <si>
    <t>DOMAINE D'ADMINISTRATION GENERALE</t>
  </si>
  <si>
    <t>المسااهمات الملية من الميزانية العامة للدولة</t>
  </si>
  <si>
    <t>Les contributions financières du budget général de l'etat</t>
  </si>
  <si>
    <t>المساهمات المالية المرتبطة بالاختصاصات المشتركة</t>
  </si>
  <si>
    <t>Les contributions financières lièes aux compétences partagées</t>
  </si>
  <si>
    <t>المساهمات المالية المرتيطة بنقل الاختصاصات</t>
  </si>
  <si>
    <t>Les contributions financières lièes au transfert de compétences</t>
  </si>
  <si>
    <t>Total de l'article : 10</t>
  </si>
  <si>
    <t>Total du chapitre : 10</t>
  </si>
  <si>
    <t>مجال الشؤون الاجتماعية</t>
  </si>
  <si>
    <t>DOMAINE DES AFFAIRES SOCIALES</t>
  </si>
  <si>
    <t>الصحة والوقاية العمومية</t>
  </si>
  <si>
    <t>Santé et hygiène publiques</t>
  </si>
  <si>
    <t>مداخيل مقابل الخدمات</t>
  </si>
  <si>
    <t>Recettes des services rémunérés</t>
  </si>
  <si>
    <t>المساهةة في بناء أودية الماء الحار</t>
  </si>
  <si>
    <t>Participation à la construction des égouts</t>
  </si>
  <si>
    <t>المساهمة في بناء مجاري الاء العذب</t>
  </si>
  <si>
    <t>Participation à la construction des canalisations d'eau potable</t>
  </si>
  <si>
    <t>Total du chapitre : 20</t>
  </si>
  <si>
    <t>مجال الشؤون التقنية</t>
  </si>
  <si>
    <t>DOMAINE DES AFFAIRES TECHNIQUES</t>
  </si>
  <si>
    <t>السكنى والتعمير</t>
  </si>
  <si>
    <t>Habitat et urbanisme</t>
  </si>
  <si>
    <t>مساهمة أرباب العقارات المجاورة للطرق العامة في نفقات تجهيزها وهيئتها</t>
  </si>
  <si>
    <t xml:space="preserve">  Contribution des riverains aux dépenses d'équipement et d'aménagement       </t>
  </si>
  <si>
    <t>المساهةمة في بناء الطرق</t>
  </si>
  <si>
    <t>Participation à la construction des chaussées</t>
  </si>
  <si>
    <t>المساهمة في بناء الأرصفة</t>
  </si>
  <si>
    <t>Participation à la construction des trottoirs et caniveaux</t>
  </si>
  <si>
    <t>Total du chapitre : 30</t>
  </si>
  <si>
    <t>مجال الشؤون الاقتصادية</t>
  </si>
  <si>
    <t>DOMAINE DES AFFAIRES ECONOMIQUES</t>
  </si>
  <si>
    <t>مجال الأملاك</t>
  </si>
  <si>
    <t>Recettes patrimoniales</t>
  </si>
  <si>
    <t>بيع العقارات المبنية</t>
  </si>
  <si>
    <t>Vente d'immeubles batis</t>
  </si>
  <si>
    <t>Vente de terrains non batis</t>
  </si>
  <si>
    <t>بيع الأراضي المبنية</t>
  </si>
  <si>
    <t>Vente de terrains batis</t>
  </si>
  <si>
    <t>بيع الأراضي المتخلفة من بقايا الطرق العامة</t>
  </si>
  <si>
    <t>Vente de terrains provenant du délaisse des voies publiques</t>
  </si>
  <si>
    <t>Total du chapitre : 40</t>
  </si>
  <si>
    <t>مجال دعم النتائج</t>
  </si>
  <si>
    <t>DOMAINE DE SOUTIEN ET DE CONSOLIDATION DES RESULTATS</t>
  </si>
  <si>
    <t>الفوائض المالية</t>
  </si>
  <si>
    <t>Exédents et soldes</t>
  </si>
  <si>
    <t>فوائض مداخيل الميزانية</t>
  </si>
  <si>
    <t>Exédents de recettes du budget principal</t>
  </si>
  <si>
    <t>فائض مداخيل الجزء الأول من الميزانية</t>
  </si>
  <si>
    <t>Excédents de la première partie</t>
  </si>
  <si>
    <t>فائض مداخيل الجزء السنة المنصرمة</t>
  </si>
  <si>
    <t>Excèdents de l'année précédente</t>
  </si>
  <si>
    <t>فائض مداخيل الميزانيات الملحقة</t>
  </si>
  <si>
    <t>Excédents de recettes des budgets annexes</t>
  </si>
  <si>
    <t>…………………………………………………..</t>
  </si>
  <si>
    <t>فوائض الحسابات الخصوصية</t>
  </si>
  <si>
    <t>Soldes des comptes spéciaux</t>
  </si>
  <si>
    <t>فوائض حسابات المبالغ المرصودة لأمور خصوصية</t>
  </si>
  <si>
    <t>Soldes des comptes d'affectation spéciale</t>
  </si>
  <si>
    <t xml:space="preserve">فوائض حسابات النفقات من المبالغ المرصودة </t>
  </si>
  <si>
    <t>Excédents non consommès des comptes de dépenses sur dotations</t>
  </si>
  <si>
    <t>منتوج الأرباح</t>
  </si>
  <si>
    <t>Produit des dividendes</t>
  </si>
  <si>
    <t>امدادات</t>
  </si>
  <si>
    <t>Subventions</t>
  </si>
  <si>
    <t>امدادات الادارات والمؤسسات العمومية والجماعات الترابية</t>
  </si>
  <si>
    <t>Subventuions des administrations des établissements publics et des collectiviés territoriales</t>
  </si>
  <si>
    <t>امدادات خصوصية من منتوج الضريبة على القيمة المضافة من أجل الاستثمار</t>
  </si>
  <si>
    <t>Dotations spéciales TVA pour l'investissement</t>
  </si>
  <si>
    <t>امدادات الوزارات</t>
  </si>
  <si>
    <t>Subventions des départements ministériels</t>
  </si>
  <si>
    <t>امدادات المكاتب والمؤسسات العمومية</t>
  </si>
  <si>
    <t>Subventions des offices et établissements publics</t>
  </si>
  <si>
    <t>امدادات الجماعات الترابية</t>
  </si>
  <si>
    <t>Subventions des collectivités territoriales</t>
  </si>
  <si>
    <t>امدادات أخرى</t>
  </si>
  <si>
    <t>Autres subventions</t>
  </si>
  <si>
    <t>Total de l'article : 20</t>
  </si>
  <si>
    <t>اموال المساهمات</t>
  </si>
  <si>
    <t>Fonds de concours et participation</t>
  </si>
  <si>
    <t>مساهمة الادارات والمؤسسات العمومية والجماعات الترابية</t>
  </si>
  <si>
    <t>Participation des administratins des établissements publics et des collectivités tarritoriales</t>
  </si>
  <si>
    <t>مساهمة الوزارات</t>
  </si>
  <si>
    <t>Participation des départements ministériels</t>
  </si>
  <si>
    <t>مساهمة المكاتب والمؤسسات العمومية</t>
  </si>
  <si>
    <t>Participation  des offices et établissements publics</t>
  </si>
  <si>
    <t>Participation des collectivités territoriales</t>
  </si>
  <si>
    <t xml:space="preserve">مساهمات اخرى </t>
  </si>
  <si>
    <t>Autres participations</t>
  </si>
  <si>
    <t>………………………………………………</t>
  </si>
  <si>
    <t>الهبات والوصايا</t>
  </si>
  <si>
    <t>Fonds de concours (dons et legs)</t>
  </si>
  <si>
    <t xml:space="preserve">الهبات </t>
  </si>
  <si>
    <t>Dons………………….</t>
  </si>
  <si>
    <t>الوصايا</t>
  </si>
  <si>
    <t>Legs………………………</t>
  </si>
  <si>
    <t>Total de l'article : 30</t>
  </si>
  <si>
    <t>القروض</t>
  </si>
  <si>
    <t>Emprunts</t>
  </si>
  <si>
    <t>متحصل قروض صندوق تجهيز الجماعات المحلية</t>
  </si>
  <si>
    <t>Produits des emprunts FEC</t>
  </si>
  <si>
    <t>متحصل قروض أخرى</t>
  </si>
  <si>
    <t>Produits des autres emprunts</t>
  </si>
  <si>
    <t>Total de l'article : 40</t>
  </si>
  <si>
    <t>Total de l'article : 50</t>
  </si>
  <si>
    <t>Total du chapitre : 50</t>
  </si>
  <si>
    <t>Total des recettes d'équipement</t>
  </si>
  <si>
    <t xml:space="preserve">           ROYAUME DU MAROC</t>
  </si>
  <si>
    <t xml:space="preserve">     MINISTERE DE L'INTERIEUR</t>
  </si>
  <si>
    <t xml:space="preserve">       PROVINCE DE MEDIOUNA</t>
  </si>
  <si>
    <t xml:space="preserve">       COMMUNE DE MEDIOUNA</t>
  </si>
  <si>
    <t xml:space="preserve">        DIRECTION DES SERVICES</t>
  </si>
  <si>
    <r>
      <t xml:space="preserve">               </t>
    </r>
    <r>
      <rPr>
        <b/>
        <u/>
        <sz val="11"/>
        <rFont val="Arial"/>
        <family val="2"/>
      </rPr>
      <t xml:space="preserve"> SERVICE REGIE</t>
    </r>
  </si>
  <si>
    <t>منتوج  أرباح شركة</t>
  </si>
  <si>
    <t>Produit des dividendes de la société</t>
  </si>
  <si>
    <t>INDH</t>
  </si>
  <si>
    <r>
      <rPr>
        <b/>
        <sz val="12"/>
        <rFont val="Arial"/>
        <family val="2"/>
      </rPr>
      <t>نوع مداخيل التجهيز
Nature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>des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>Recettes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>d'equipement</t>
    </r>
  </si>
  <si>
    <t>لائحــــــة مداخيــــــل ميزانيــــة التجهيز للسنة الماليـــــــــــــــة</t>
  </si>
  <si>
    <t>ETAT DES RECETTES D'EQUIPEMENT</t>
  </si>
  <si>
    <r>
      <rPr>
        <sz val="19.5"/>
        <rFont val="Arial"/>
        <family val="2"/>
      </rPr>
      <t xml:space="preserve">مجموع الباب
</t>
    </r>
    <r>
      <rPr>
        <sz val="14.5"/>
        <rFont val="Times New Roman"/>
        <family val="1"/>
      </rPr>
      <t>Désignation des chapitres</t>
    </r>
  </si>
  <si>
    <r>
      <rPr>
        <sz val="12.5"/>
        <rFont val="Arial"/>
        <family val="2"/>
      </rPr>
      <t xml:space="preserve">المداخيل المقترحة
</t>
    </r>
    <r>
      <rPr>
        <sz val="12.5"/>
        <rFont val="Times New Roman"/>
        <family val="1"/>
      </rPr>
      <t>Recettes Proposées</t>
    </r>
  </si>
  <si>
    <r>
      <rPr>
        <sz val="12.5"/>
        <rFont val="Arial"/>
        <family val="2"/>
      </rPr>
      <t xml:space="preserve">المداخيل المقبولة
</t>
    </r>
    <r>
      <rPr>
        <sz val="12.5"/>
        <rFont val="Times New Roman"/>
        <family val="1"/>
      </rPr>
      <t>Recettes Admises</t>
    </r>
  </si>
  <si>
    <t>Récapitulation des chapitres Recettes</t>
  </si>
  <si>
    <t>تلخيــــــــص أبواب الميزانيـــــــــــة</t>
  </si>
  <si>
    <r>
      <rPr>
        <sz val="16"/>
        <rFont val="Arial"/>
        <family val="2"/>
      </rPr>
      <t xml:space="preserve">مجموع الباب
</t>
    </r>
    <r>
      <rPr>
        <sz val="14.5"/>
        <rFont val="Times New Roman"/>
        <family val="1"/>
      </rPr>
      <t>Total du chapitre</t>
    </r>
  </si>
  <si>
    <r>
      <rPr>
        <sz val="16"/>
        <rFont val="Arial"/>
        <family val="2"/>
      </rPr>
      <t xml:space="preserve">مجموع القسم
</t>
    </r>
    <r>
      <rPr>
        <sz val="14.5"/>
        <rFont val="Times New Roman"/>
        <family val="1"/>
      </rPr>
      <t>Total de la section</t>
    </r>
  </si>
  <si>
    <t xml:space="preserve">Participatios
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</si>
</sst>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#,##0.00;[Red]#,##0.00"/>
    <numFmt numFmtId="165" formatCode="0.00;[Red]0.00"/>
  </numFmts>
  <fonts count="53">
    <font>
      <sz val="10"/>
      <color rgb="FF000000"/>
      <name val="Times New Roman"/>
      <charset val="204"/>
    </font>
    <font>
      <b/>
      <sz val="8.5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.5"/>
      <name val="Times New Roman"/>
      <family val="1"/>
    </font>
    <font>
      <sz val="8"/>
      <name val="Arial"/>
      <family val="2"/>
    </font>
    <font>
      <sz val="10.5"/>
      <name val="Times New Roman"/>
      <family val="1"/>
    </font>
    <font>
      <b/>
      <sz val="10.5"/>
      <name val="Arial"/>
      <family val="2"/>
    </font>
    <font>
      <sz val="8"/>
      <name val="Times New Roman"/>
      <family val="1"/>
    </font>
    <font>
      <b/>
      <vertAlign val="superscript"/>
      <sz val="8.5"/>
      <name val="Arial"/>
      <family val="2"/>
    </font>
    <font>
      <vertAlign val="superscript"/>
      <sz val="8.5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8"/>
      <name val="Times New Roman"/>
      <family val="1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b/>
      <sz val="10"/>
      <color rgb="FF000000"/>
      <name val="Times New Roman"/>
      <family val="1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rgb="FF000000"/>
      <name val="Times New Roman"/>
      <family val="1"/>
    </font>
    <font>
      <b/>
      <u/>
      <sz val="11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u/>
      <sz val="18"/>
      <color rgb="FF000000"/>
      <name val="Times New Roman"/>
      <family val="1"/>
    </font>
    <font>
      <b/>
      <sz val="18"/>
      <color rgb="FF000000"/>
      <name val="Times New Roman"/>
      <family val="1"/>
    </font>
    <font>
      <b/>
      <sz val="12"/>
      <color rgb="FF000000"/>
      <name val="Arial"/>
      <family val="2"/>
    </font>
    <font>
      <sz val="11"/>
      <name val="Times New Roman"/>
      <family val="1"/>
    </font>
    <font>
      <b/>
      <vertAlign val="superscript"/>
      <sz val="11"/>
      <name val="Arial"/>
      <family val="2"/>
    </font>
    <font>
      <vertAlign val="superscript"/>
      <sz val="11"/>
      <name val="Times New Roman"/>
      <family val="1"/>
    </font>
    <font>
      <sz val="11"/>
      <color rgb="FF000000"/>
      <name val="Times New Roman"/>
      <family val="1"/>
    </font>
    <font>
      <sz val="8"/>
      <color rgb="FF000000"/>
      <name val="Times New Roman"/>
      <family val="1"/>
    </font>
    <font>
      <sz val="10"/>
      <name val="Arial"/>
      <family val="2"/>
    </font>
    <font>
      <b/>
      <sz val="9"/>
      <color rgb="FF000000"/>
      <name val="Times New Roman"/>
      <family val="1"/>
    </font>
    <font>
      <b/>
      <sz val="11"/>
      <name val="Times New Roman"/>
      <family val="1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21.5"/>
      <name val="Times New Roman"/>
      <family val="1"/>
    </font>
    <font>
      <sz val="19.5"/>
      <name val="Arial"/>
      <family val="2"/>
    </font>
    <font>
      <sz val="14.5"/>
      <name val="Times New Roman"/>
      <family val="1"/>
    </font>
    <font>
      <sz val="12.5"/>
      <name val="Arial"/>
      <family val="2"/>
    </font>
    <font>
      <sz val="12.5"/>
      <name val="Times New Roman"/>
      <family val="1"/>
    </font>
    <font>
      <sz val="16"/>
      <name val="Arial"/>
      <family val="2"/>
    </font>
    <font>
      <sz val="10.5"/>
      <color rgb="FF000000"/>
      <name val="Times New Roman"/>
      <family val="2"/>
    </font>
    <font>
      <sz val="12.5"/>
      <name val="Times New Roman"/>
    </font>
    <font>
      <sz val="12.5"/>
      <name val="Times New Roman"/>
      <charset val="204"/>
    </font>
    <font>
      <sz val="26"/>
      <color rgb="FF000000"/>
      <name val="Times New Roman"/>
      <family val="1"/>
    </font>
    <font>
      <u/>
      <sz val="26"/>
      <color rgb="FF000000"/>
      <name val="Times New Roman"/>
      <family val="1"/>
    </font>
    <font>
      <u/>
      <sz val="21.5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00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6">
    <xf numFmtId="0" fontId="0" fillId="0" borderId="0" xfId="0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 readingOrder="2"/>
    </xf>
    <xf numFmtId="0" fontId="23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vertical="top"/>
    </xf>
    <xf numFmtId="0" fontId="0" fillId="0" borderId="1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shrinkToFit="1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top" wrapText="1"/>
    </xf>
    <xf numFmtId="43" fontId="27" fillId="0" borderId="1" xfId="0" applyNumberFormat="1" applyFont="1" applyFill="1" applyBorder="1" applyAlignment="1">
      <alignment horizontal="center" vertical="top" wrapText="1"/>
    </xf>
    <xf numFmtId="43" fontId="27" fillId="2" borderId="1" xfId="0" applyNumberFormat="1" applyFont="1" applyFill="1" applyBorder="1" applyAlignment="1">
      <alignment horizontal="center" vertical="top" wrapText="1"/>
    </xf>
    <xf numFmtId="43" fontId="27" fillId="0" borderId="1" xfId="0" applyNumberFormat="1" applyFont="1" applyFill="1" applyBorder="1" applyAlignment="1">
      <alignment horizontal="center" vertical="center" wrapText="1"/>
    </xf>
    <xf numFmtId="43" fontId="30" fillId="0" borderId="1" xfId="0" applyNumberFormat="1" applyFont="1" applyFill="1" applyBorder="1" applyAlignment="1">
      <alignment horizontal="center" vertical="top" shrinkToFit="1"/>
    </xf>
    <xf numFmtId="43" fontId="30" fillId="2" borderId="1" xfId="0" applyNumberFormat="1" applyFont="1" applyFill="1" applyBorder="1" applyAlignment="1">
      <alignment horizontal="center" vertical="top" shrinkToFit="1"/>
    </xf>
    <xf numFmtId="43" fontId="27" fillId="3" borderId="1" xfId="0" applyNumberFormat="1" applyFont="1" applyFill="1" applyBorder="1" applyAlignment="1">
      <alignment horizontal="center" vertical="top" wrapText="1"/>
    </xf>
    <xf numFmtId="43" fontId="30" fillId="3" borderId="1" xfId="0" applyNumberFormat="1" applyFont="1" applyFill="1" applyBorder="1" applyAlignment="1">
      <alignment horizontal="center" vertical="top" shrinkToFit="1"/>
    </xf>
    <xf numFmtId="43" fontId="15" fillId="0" borderId="1" xfId="0" applyNumberFormat="1" applyFont="1" applyFill="1" applyBorder="1" applyAlignment="1">
      <alignment vertical="top" wrapText="1"/>
    </xf>
    <xf numFmtId="43" fontId="30" fillId="0" borderId="1" xfId="0" applyNumberFormat="1" applyFont="1" applyFill="1" applyBorder="1" applyAlignment="1">
      <alignment vertical="top" shrinkToFit="1"/>
    </xf>
    <xf numFmtId="0" fontId="5" fillId="0" borderId="1" xfId="0" applyFont="1" applyFill="1" applyBorder="1" applyAlignment="1">
      <alignment horizontal="center" vertical="top" wrapText="1"/>
    </xf>
    <xf numFmtId="164" fontId="30" fillId="0" borderId="1" xfId="0" applyNumberFormat="1" applyFont="1" applyFill="1" applyBorder="1" applyAlignment="1">
      <alignment horizontal="center" vertical="top" shrinkToFit="1"/>
    </xf>
    <xf numFmtId="164" fontId="30" fillId="2" borderId="1" xfId="0" applyNumberFormat="1" applyFont="1" applyFill="1" applyBorder="1" applyAlignment="1">
      <alignment horizontal="center" vertical="top" shrinkToFit="1"/>
    </xf>
    <xf numFmtId="164" fontId="27" fillId="0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Fill="1" applyBorder="1" applyAlignment="1">
      <alignment horizontal="center" vertical="top" wrapText="1"/>
    </xf>
    <xf numFmtId="43" fontId="27" fillId="0" borderId="1" xfId="0" applyNumberFormat="1" applyFont="1" applyFill="1" applyBorder="1" applyAlignment="1">
      <alignment vertical="center" wrapText="1"/>
    </xf>
    <xf numFmtId="43" fontId="0" fillId="0" borderId="0" xfId="0" applyNumberFormat="1" applyFill="1" applyBorder="1" applyAlignment="1">
      <alignment horizontal="left" vertical="top"/>
    </xf>
    <xf numFmtId="43" fontId="27" fillId="0" borderId="1" xfId="0" applyNumberFormat="1" applyFont="1" applyFill="1" applyBorder="1" applyAlignment="1">
      <alignment vertical="top" wrapText="1"/>
    </xf>
    <xf numFmtId="43" fontId="27" fillId="2" borderId="1" xfId="0" applyNumberFormat="1" applyFont="1" applyFill="1" applyBorder="1" applyAlignment="1">
      <alignment vertical="top" wrapText="1"/>
    </xf>
    <xf numFmtId="164" fontId="30" fillId="0" borderId="1" xfId="0" applyNumberFormat="1" applyFont="1" applyFill="1" applyBorder="1" applyAlignment="1">
      <alignment horizontal="center" vertical="center" shrinkToFit="1"/>
    </xf>
    <xf numFmtId="165" fontId="30" fillId="0" borderId="1" xfId="0" applyNumberFormat="1" applyFont="1" applyFill="1" applyBorder="1" applyAlignment="1">
      <alignment horizontal="center" vertical="top" shrinkToFit="1"/>
    </xf>
    <xf numFmtId="165" fontId="30" fillId="0" borderId="1" xfId="0" applyNumberFormat="1" applyFont="1" applyFill="1" applyBorder="1" applyAlignment="1">
      <alignment horizontal="center" vertical="center" shrinkToFit="1"/>
    </xf>
    <xf numFmtId="165" fontId="27" fillId="0" borderId="1" xfId="0" applyNumberFormat="1" applyFont="1" applyFill="1" applyBorder="1" applyAlignment="1">
      <alignment horizontal="center" vertical="center" wrapText="1"/>
    </xf>
    <xf numFmtId="43" fontId="30" fillId="0" borderId="1" xfId="0" applyNumberFormat="1" applyFont="1" applyFill="1" applyBorder="1" applyAlignment="1">
      <alignment horizontal="center" vertical="center" shrinkToFit="1"/>
    </xf>
    <xf numFmtId="164" fontId="27" fillId="0" borderId="1" xfId="0" applyNumberFormat="1" applyFont="1" applyFill="1" applyBorder="1" applyAlignment="1">
      <alignment horizontal="center" wrapText="1"/>
    </xf>
    <xf numFmtId="43" fontId="0" fillId="4" borderId="0" xfId="0" applyNumberFormat="1" applyFill="1" applyBorder="1" applyAlignment="1">
      <alignment horizontal="left" vertical="top"/>
    </xf>
    <xf numFmtId="164" fontId="30" fillId="4" borderId="1" xfId="0" applyNumberFormat="1" applyFont="1" applyFill="1" applyBorder="1" applyAlignment="1">
      <alignment horizontal="center" vertical="top" shrinkToFit="1"/>
    </xf>
    <xf numFmtId="43" fontId="15" fillId="4" borderId="1" xfId="0" applyNumberFormat="1" applyFont="1" applyFill="1" applyBorder="1" applyAlignment="1">
      <alignment horizontal="center" vertical="center" shrinkToFit="1"/>
    </xf>
    <xf numFmtId="43" fontId="27" fillId="0" borderId="1" xfId="0" applyNumberFormat="1" applyFont="1" applyFill="1" applyBorder="1" applyAlignment="1">
      <alignment vertical="top" wrapText="1"/>
    </xf>
    <xf numFmtId="43" fontId="30" fillId="0" borderId="1" xfId="0" applyNumberFormat="1" applyFont="1" applyFill="1" applyBorder="1" applyAlignment="1">
      <alignment vertical="top" shrinkToFit="1"/>
    </xf>
    <xf numFmtId="0" fontId="20" fillId="5" borderId="1" xfId="0" applyFont="1" applyFill="1" applyBorder="1" applyAlignment="1">
      <alignment horizontal="center" vertical="center" textRotation="90" wrapText="1"/>
    </xf>
    <xf numFmtId="0" fontId="16" fillId="5" borderId="1" xfId="0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top" shrinkToFit="1"/>
    </xf>
    <xf numFmtId="43" fontId="27" fillId="0" borderId="1" xfId="0" applyNumberFormat="1" applyFont="1" applyFill="1" applyBorder="1" applyAlignment="1">
      <alignment horizontal="center" vertical="top" wrapText="1"/>
    </xf>
    <xf numFmtId="164" fontId="30" fillId="0" borderId="1" xfId="0" applyNumberFormat="1" applyFont="1" applyFill="1" applyBorder="1" applyAlignment="1">
      <alignment horizontal="center" vertical="top" shrinkToFit="1"/>
    </xf>
    <xf numFmtId="164" fontId="15" fillId="0" borderId="1" xfId="0" applyNumberFormat="1" applyFont="1" applyFill="1" applyBorder="1" applyAlignment="1">
      <alignment horizontal="center" vertical="top" wrapText="1"/>
    </xf>
    <xf numFmtId="43" fontId="27" fillId="3" borderId="1" xfId="0" applyNumberFormat="1" applyFont="1" applyFill="1" applyBorder="1" applyAlignment="1">
      <alignment horizontal="center" vertical="top" wrapText="1"/>
    </xf>
    <xf numFmtId="164" fontId="27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shrinkToFit="1"/>
    </xf>
    <xf numFmtId="43" fontId="27" fillId="0" borderId="1" xfId="0" applyNumberFormat="1" applyFont="1" applyFill="1" applyBorder="1" applyAlignment="1">
      <alignment vertical="top" wrapText="1"/>
    </xf>
    <xf numFmtId="164" fontId="27" fillId="0" borderId="1" xfId="0" applyNumberFormat="1" applyFont="1" applyFill="1" applyBorder="1" applyAlignment="1">
      <alignment horizontal="center" vertical="top" wrapText="1"/>
    </xf>
    <xf numFmtId="43" fontId="27" fillId="2" borderId="1" xfId="0" applyNumberFormat="1" applyFont="1" applyFill="1" applyBorder="1" applyAlignment="1">
      <alignment horizontal="center" vertical="top" wrapText="1"/>
    </xf>
    <xf numFmtId="43" fontId="27" fillId="0" borderId="1" xfId="0" applyNumberFormat="1" applyFont="1" applyFill="1" applyBorder="1" applyAlignment="1">
      <alignment horizontal="center" vertical="center" wrapText="1"/>
    </xf>
    <xf numFmtId="43" fontId="30" fillId="0" borderId="1" xfId="0" applyNumberFormat="1" applyFont="1" applyFill="1" applyBorder="1" applyAlignment="1">
      <alignment horizontal="center" vertical="top" shrinkToFit="1"/>
    </xf>
    <xf numFmtId="43" fontId="27" fillId="0" borderId="1" xfId="0" applyNumberFormat="1" applyFont="1" applyFill="1" applyBorder="1" applyAlignment="1">
      <alignment vertical="center" wrapText="1"/>
    </xf>
    <xf numFmtId="43" fontId="30" fillId="2" borderId="1" xfId="0" applyNumberFormat="1" applyFont="1" applyFill="1" applyBorder="1" applyAlignment="1">
      <alignment horizontal="center" vertical="top" shrinkToFit="1"/>
    </xf>
    <xf numFmtId="164" fontId="27" fillId="0" borderId="1" xfId="0" applyNumberFormat="1" applyFont="1" applyFill="1" applyBorder="1" applyAlignment="1">
      <alignment horizontal="center" wrapText="1"/>
    </xf>
    <xf numFmtId="43" fontId="27" fillId="0" borderId="1" xfId="0" applyNumberFormat="1" applyFont="1" applyFill="1" applyBorder="1" applyAlignment="1">
      <alignment vertical="center" wrapText="1"/>
    </xf>
    <xf numFmtId="43" fontId="27" fillId="2" borderId="1" xfId="0" applyNumberFormat="1" applyFont="1" applyFill="1" applyBorder="1" applyAlignment="1">
      <alignment vertical="top" wrapText="1"/>
    </xf>
    <xf numFmtId="164" fontId="30" fillId="0" borderId="1" xfId="0" applyNumberFormat="1" applyFont="1" applyFill="1" applyBorder="1" applyAlignment="1">
      <alignment horizontal="center" vertical="center" shrinkToFit="1"/>
    </xf>
    <xf numFmtId="43" fontId="27" fillId="0" borderId="1" xfId="0" applyNumberFormat="1" applyFont="1" applyFill="1" applyBorder="1" applyAlignment="1">
      <alignment horizontal="center" vertical="center" wrapText="1"/>
    </xf>
    <xf numFmtId="43" fontId="15" fillId="0" borderId="1" xfId="0" applyNumberFormat="1" applyFont="1" applyFill="1" applyBorder="1" applyAlignment="1">
      <alignment horizontal="center" vertical="top" wrapText="1"/>
    </xf>
    <xf numFmtId="43" fontId="15" fillId="0" borderId="1" xfId="0" applyNumberFormat="1" applyFont="1" applyFill="1" applyBorder="1" applyAlignment="1">
      <alignment vertical="center" wrapText="1"/>
    </xf>
    <xf numFmtId="43" fontId="30" fillId="0" borderId="1" xfId="0" applyNumberFormat="1" applyFont="1" applyFill="1" applyBorder="1" applyAlignment="1">
      <alignment horizontal="center" vertical="center" shrinkToFit="1"/>
    </xf>
    <xf numFmtId="164" fontId="27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shrinkToFit="1"/>
    </xf>
    <xf numFmtId="43" fontId="30" fillId="0" borderId="1" xfId="0" applyNumberFormat="1" applyFont="1" applyFill="1" applyBorder="1" applyAlignment="1">
      <alignment horizontal="center" vertical="center" shrinkToFit="1"/>
    </xf>
    <xf numFmtId="43" fontId="27" fillId="0" borderId="1" xfId="0" applyNumberFormat="1" applyFont="1" applyFill="1" applyBorder="1" applyAlignment="1">
      <alignment horizontal="center" vertical="center" wrapText="1"/>
    </xf>
    <xf numFmtId="43" fontId="30" fillId="0" borderId="1" xfId="0" applyNumberFormat="1" applyFont="1" applyFill="1" applyBorder="1" applyAlignment="1">
      <alignment vertical="top" shrinkToFit="1"/>
    </xf>
    <xf numFmtId="43" fontId="27" fillId="3" borderId="1" xfId="0" applyNumberFormat="1" applyFont="1" applyFill="1" applyBorder="1" applyAlignment="1">
      <alignment vertical="center" wrapText="1"/>
    </xf>
    <xf numFmtId="43" fontId="27" fillId="3" borderId="1" xfId="0" applyNumberFormat="1" applyFont="1" applyFill="1" applyBorder="1" applyAlignment="1">
      <alignment horizontal="center" vertical="center" wrapText="1"/>
    </xf>
    <xf numFmtId="43" fontId="30" fillId="0" borderId="1" xfId="0" applyNumberFormat="1" applyFont="1" applyFill="1" applyBorder="1" applyAlignment="1">
      <alignment vertical="center" shrinkToFit="1"/>
    </xf>
    <xf numFmtId="164" fontId="30" fillId="2" borderId="1" xfId="0" applyNumberFormat="1" applyFont="1" applyFill="1" applyBorder="1" applyAlignment="1">
      <alignment horizontal="center" vertical="center" shrinkToFit="1"/>
    </xf>
    <xf numFmtId="164" fontId="30" fillId="3" borderId="1" xfId="0" applyNumberFormat="1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top"/>
    </xf>
    <xf numFmtId="0" fontId="16" fillId="5" borderId="1" xfId="0" applyFont="1" applyFill="1" applyBorder="1" applyAlignment="1">
      <alignment horizontal="center" vertical="center" textRotation="90" wrapText="1"/>
    </xf>
    <xf numFmtId="0" fontId="17" fillId="5" borderId="1" xfId="0" applyFont="1" applyFill="1" applyBorder="1" applyAlignment="1">
      <alignment horizontal="center" vertical="center" textRotation="90" wrapText="1"/>
    </xf>
    <xf numFmtId="0" fontId="19" fillId="4" borderId="4" xfId="0" applyFont="1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top" shrinkToFit="1"/>
    </xf>
    <xf numFmtId="164" fontId="30" fillId="4" borderId="1" xfId="0" applyNumberFormat="1" applyFont="1" applyFill="1" applyBorder="1" applyAlignment="1">
      <alignment horizontal="center" vertical="center" shrinkToFit="1"/>
    </xf>
    <xf numFmtId="165" fontId="30" fillId="4" borderId="1" xfId="0" applyNumberFormat="1" applyFont="1" applyFill="1" applyBorder="1" applyAlignment="1">
      <alignment horizontal="center" vertical="center" shrinkToFit="1"/>
    </xf>
    <xf numFmtId="0" fontId="0" fillId="4" borderId="6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1" fontId="2" fillId="4" borderId="5" xfId="0" applyNumberFormat="1" applyFont="1" applyFill="1" applyBorder="1" applyAlignment="1">
      <alignment horizontal="center" vertical="top" shrinkToFit="1"/>
    </xf>
    <xf numFmtId="1" fontId="2" fillId="4" borderId="6" xfId="0" applyNumberFormat="1" applyFont="1" applyFill="1" applyBorder="1" applyAlignment="1">
      <alignment horizontal="center" vertical="top" shrinkToFi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top" wrapText="1"/>
    </xf>
    <xf numFmtId="1" fontId="2" fillId="4" borderId="5" xfId="0" applyNumberFormat="1" applyFont="1" applyFill="1" applyBorder="1" applyAlignment="1">
      <alignment horizontal="center" vertical="center" shrinkToFit="1"/>
    </xf>
    <xf numFmtId="1" fontId="2" fillId="4" borderId="6" xfId="0" applyNumberFormat="1" applyFont="1" applyFill="1" applyBorder="1" applyAlignment="1">
      <alignment horizontal="center" vertical="center" shrinkToFit="1"/>
    </xf>
    <xf numFmtId="0" fontId="12" fillId="4" borderId="5" xfId="0" applyFont="1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top"/>
    </xf>
    <xf numFmtId="0" fontId="34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 wrapText="1"/>
    </xf>
    <xf numFmtId="0" fontId="31" fillId="4" borderId="1" xfId="0" applyFont="1" applyFill="1" applyBorder="1" applyAlignment="1">
      <alignment horizontal="center" vertical="top" wrapText="1"/>
    </xf>
    <xf numFmtId="43" fontId="15" fillId="4" borderId="1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top" shrinkToFit="1"/>
    </xf>
    <xf numFmtId="0" fontId="0" fillId="0" borderId="5" xfId="0" applyFill="1" applyBorder="1" applyAlignment="1">
      <alignment horizontal="center" vertical="top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0" fillId="0" borderId="6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top" wrapText="1"/>
    </xf>
    <xf numFmtId="1" fontId="2" fillId="6" borderId="1" xfId="0" applyNumberFormat="1" applyFont="1" applyFill="1" applyBorder="1" applyAlignment="1">
      <alignment horizontal="center" vertical="top" shrinkToFit="1"/>
    </xf>
    <xf numFmtId="0" fontId="0" fillId="5" borderId="1" xfId="0" applyFill="1" applyBorder="1" applyAlignment="1">
      <alignment horizontal="center" vertical="top" wrapText="1"/>
    </xf>
    <xf numFmtId="1" fontId="2" fillId="5" borderId="1" xfId="0" applyNumberFormat="1" applyFont="1" applyFill="1" applyBorder="1" applyAlignment="1">
      <alignment horizontal="center" vertical="top" shrinkToFit="1"/>
    </xf>
    <xf numFmtId="165" fontId="30" fillId="6" borderId="1" xfId="0" applyNumberFormat="1" applyFont="1" applyFill="1" applyBorder="1" applyAlignment="1">
      <alignment horizontal="center" vertical="center" shrinkToFit="1"/>
    </xf>
    <xf numFmtId="1" fontId="2" fillId="6" borderId="1" xfId="0" applyNumberFormat="1" applyFont="1" applyFill="1" applyBorder="1" applyAlignment="1">
      <alignment horizontal="center" vertical="center" shrinkToFit="1"/>
    </xf>
    <xf numFmtId="164" fontId="27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center" shrinkToFit="1"/>
    </xf>
    <xf numFmtId="164" fontId="27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top" wrapText="1"/>
    </xf>
    <xf numFmtId="1" fontId="2" fillId="7" borderId="1" xfId="0" applyNumberFormat="1" applyFont="1" applyFill="1" applyBorder="1" applyAlignment="1">
      <alignment horizontal="center" vertical="top" shrinkToFit="1"/>
    </xf>
    <xf numFmtId="1" fontId="2" fillId="7" borderId="1" xfId="0" applyNumberFormat="1" applyFont="1" applyFill="1" applyBorder="1" applyAlignment="1">
      <alignment horizontal="center" shrinkToFit="1"/>
    </xf>
    <xf numFmtId="43" fontId="30" fillId="7" borderId="1" xfId="0" applyNumberFormat="1" applyFont="1" applyFill="1" applyBorder="1" applyAlignment="1">
      <alignment horizontal="center" vertical="center" shrinkToFit="1"/>
    </xf>
    <xf numFmtId="0" fontId="31" fillId="4" borderId="5" xfId="0" applyFont="1" applyFill="1" applyBorder="1" applyAlignment="1">
      <alignment horizontal="center" vertical="top" wrapText="1"/>
    </xf>
    <xf numFmtId="1" fontId="2" fillId="4" borderId="4" xfId="0" applyNumberFormat="1" applyFont="1" applyFill="1" applyBorder="1" applyAlignment="1">
      <alignment horizontal="center" vertical="center" shrinkToFit="1"/>
    </xf>
    <xf numFmtId="0" fontId="31" fillId="6" borderId="1" xfId="0" applyFont="1" applyFill="1" applyBorder="1" applyAlignment="1">
      <alignment horizontal="center" vertical="top" wrapText="1"/>
    </xf>
    <xf numFmtId="0" fontId="31" fillId="7" borderId="1" xfId="0" applyFont="1" applyFill="1" applyBorder="1" applyAlignment="1">
      <alignment horizontal="center" vertical="top" wrapText="1"/>
    </xf>
    <xf numFmtId="0" fontId="34" fillId="4" borderId="5" xfId="0" applyFont="1" applyFill="1" applyBorder="1" applyAlignment="1">
      <alignment horizontal="center" vertical="top" wrapText="1"/>
    </xf>
    <xf numFmtId="43" fontId="30" fillId="6" borderId="1" xfId="0" applyNumberFormat="1" applyFont="1" applyFill="1" applyBorder="1" applyAlignment="1">
      <alignment horizontal="center" vertical="center" shrinkToFit="1"/>
    </xf>
    <xf numFmtId="43" fontId="27" fillId="7" borderId="1" xfId="0" applyNumberFormat="1" applyFont="1" applyFill="1" applyBorder="1" applyAlignment="1">
      <alignment horizontal="center" vertical="center" wrapText="1"/>
    </xf>
    <xf numFmtId="43" fontId="27" fillId="6" borderId="1" xfId="0" applyNumberFormat="1" applyFont="1" applyFill="1" applyBorder="1" applyAlignment="1">
      <alignment horizontal="center" vertical="center" wrapText="1"/>
    </xf>
    <xf numFmtId="164" fontId="30" fillId="6" borderId="1" xfId="0" applyNumberFormat="1" applyFont="1" applyFill="1" applyBorder="1" applyAlignment="1">
      <alignment horizontal="center" vertical="center" shrinkToFit="1"/>
    </xf>
    <xf numFmtId="165" fontId="30" fillId="6" borderId="4" xfId="0" applyNumberFormat="1" applyFont="1" applyFill="1" applyBorder="1" applyAlignment="1">
      <alignment horizontal="center" vertical="center" shrinkToFit="1"/>
    </xf>
    <xf numFmtId="0" fontId="39" fillId="0" borderId="1" xfId="0" applyFont="1" applyFill="1" applyBorder="1" applyAlignment="1">
      <alignment horizontal="center" vertical="top"/>
    </xf>
    <xf numFmtId="43" fontId="30" fillId="5" borderId="1" xfId="0" applyNumberFormat="1" applyFont="1" applyFill="1" applyBorder="1" applyAlignment="1">
      <alignment horizontal="center" vertical="center" shrinkToFit="1"/>
    </xf>
    <xf numFmtId="43" fontId="27" fillId="0" borderId="1" xfId="0" applyNumberFormat="1" applyFont="1" applyFill="1" applyBorder="1" applyAlignment="1">
      <alignment horizontal="center" vertical="center"/>
    </xf>
    <xf numFmtId="0" fontId="49" fillId="0" borderId="19" xfId="0" applyFont="1" applyFill="1" applyBorder="1" applyAlignment="1">
      <alignment horizontal="center" vertical="top" wrapText="1"/>
    </xf>
    <xf numFmtId="1" fontId="47" fillId="0" borderId="19" xfId="0" applyNumberFormat="1" applyFont="1" applyFill="1" applyBorder="1" applyAlignment="1">
      <alignment horizontal="center" vertical="center" shrinkToFit="1"/>
    </xf>
    <xf numFmtId="164" fontId="48" fillId="0" borderId="19" xfId="0" applyNumberFormat="1" applyFont="1" applyFill="1" applyBorder="1" applyAlignment="1">
      <alignment horizontal="right" vertical="center" wrapText="1"/>
    </xf>
    <xf numFmtId="43" fontId="48" fillId="0" borderId="19" xfId="0" applyNumberFormat="1" applyFont="1" applyFill="1" applyBorder="1" applyAlignment="1">
      <alignment horizontal="right" vertical="center" wrapText="1"/>
    </xf>
    <xf numFmtId="43" fontId="30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64" fontId="30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 indent="4"/>
    </xf>
    <xf numFmtId="0" fontId="13" fillId="0" borderId="1" xfId="0" applyFont="1" applyFill="1" applyBorder="1" applyAlignment="1">
      <alignment horizontal="left" vertical="top" wrapText="1" indent="4"/>
    </xf>
    <xf numFmtId="164" fontId="15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 indent="4"/>
    </xf>
    <xf numFmtId="0" fontId="0" fillId="0" borderId="1" xfId="0" applyFill="1" applyBorder="1" applyAlignment="1">
      <alignment horizontal="left" vertical="top" wrapText="1" indent="4"/>
    </xf>
    <xf numFmtId="0" fontId="1" fillId="0" borderId="1" xfId="0" applyFont="1" applyFill="1" applyBorder="1" applyAlignment="1">
      <alignment horizontal="right" vertical="top" wrapText="1"/>
    </xf>
    <xf numFmtId="0" fontId="0" fillId="2" borderId="1" xfId="0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left" vertical="top" wrapText="1"/>
    </xf>
    <xf numFmtId="164" fontId="30" fillId="2" borderId="1" xfId="0" applyNumberFormat="1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top" wrapText="1"/>
    </xf>
    <xf numFmtId="164" fontId="30" fillId="3" borderId="1" xfId="0" applyNumberFormat="1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left" wrapText="1"/>
    </xf>
    <xf numFmtId="0" fontId="0" fillId="0" borderId="1" xfId="0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43" fontId="27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 indent="15"/>
    </xf>
    <xf numFmtId="0" fontId="13" fillId="0" borderId="1" xfId="0" applyFont="1" applyFill="1" applyBorder="1" applyAlignment="1">
      <alignment horizontal="left" vertical="top" wrapText="1" indent="15"/>
    </xf>
    <xf numFmtId="164" fontId="30" fillId="0" borderId="1" xfId="0" applyNumberFormat="1" applyFont="1" applyFill="1" applyBorder="1" applyAlignment="1">
      <alignment horizontal="center" vertical="top" shrinkToFit="1"/>
    </xf>
    <xf numFmtId="0" fontId="0" fillId="3" borderId="1" xfId="0" applyFill="1" applyBorder="1" applyAlignment="1">
      <alignment horizontal="center" wrapText="1"/>
    </xf>
    <xf numFmtId="43" fontId="27" fillId="3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164" fontId="27" fillId="0" borderId="1" xfId="0" applyNumberFormat="1" applyFont="1" applyFill="1" applyBorder="1" applyAlignment="1">
      <alignment horizontal="center" vertical="center" wrapText="1"/>
    </xf>
    <xf numFmtId="43" fontId="27" fillId="0" borderId="1" xfId="0" applyNumberFormat="1" applyFont="1" applyFill="1" applyBorder="1" applyAlignment="1">
      <alignment vertical="top" wrapText="1"/>
    </xf>
    <xf numFmtId="0" fontId="0" fillId="2" borderId="1" xfId="0" applyFill="1" applyBorder="1" applyAlignment="1">
      <alignment horizontal="center" wrapText="1"/>
    </xf>
    <xf numFmtId="43" fontId="27" fillId="2" borderId="1" xfId="0" applyNumberFormat="1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164" fontId="30" fillId="2" borderId="1" xfId="0" applyNumberFormat="1" applyFont="1" applyFill="1" applyBorder="1" applyAlignment="1">
      <alignment horizontal="center" vertical="top" shrinkToFit="1"/>
    </xf>
    <xf numFmtId="0" fontId="8" fillId="0" borderId="1" xfId="0" applyFont="1" applyFill="1" applyBorder="1" applyAlignment="1">
      <alignment horizontal="center" vertical="top" wrapText="1" readingOrder="2"/>
    </xf>
    <xf numFmtId="0" fontId="0" fillId="0" borderId="1" xfId="0" applyFill="1" applyBorder="1" applyAlignment="1">
      <alignment horizontal="center" vertical="top" wrapText="1" readingOrder="2"/>
    </xf>
    <xf numFmtId="164" fontId="27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wrapText="1"/>
    </xf>
    <xf numFmtId="0" fontId="0" fillId="0" borderId="7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164" fontId="30" fillId="0" borderId="3" xfId="0" applyNumberFormat="1" applyFont="1" applyFill="1" applyBorder="1" applyAlignment="1">
      <alignment horizontal="center" vertical="center" shrinkToFit="1"/>
    </xf>
    <xf numFmtId="164" fontId="30" fillId="0" borderId="4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top" wrapText="1"/>
    </xf>
    <xf numFmtId="43" fontId="27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43" fontId="27" fillId="0" borderId="1" xfId="0" applyNumberFormat="1" applyFont="1" applyFill="1" applyBorder="1" applyAlignment="1">
      <alignment horizontal="center" vertical="top" wrapText="1"/>
    </xf>
    <xf numFmtId="43" fontId="30" fillId="0" borderId="3" xfId="0" applyNumberFormat="1" applyFont="1" applyFill="1" applyBorder="1" applyAlignment="1">
      <alignment vertical="top" shrinkToFit="1"/>
    </xf>
    <xf numFmtId="43" fontId="30" fillId="0" borderId="4" xfId="0" applyNumberFormat="1" applyFont="1" applyFill="1" applyBorder="1" applyAlignment="1">
      <alignment vertical="top" shrinkToFit="1"/>
    </xf>
    <xf numFmtId="43" fontId="27" fillId="0" borderId="3" xfId="0" applyNumberFormat="1" applyFont="1" applyFill="1" applyBorder="1" applyAlignment="1">
      <alignment vertical="top" wrapText="1"/>
    </xf>
    <xf numFmtId="43" fontId="27" fillId="0" borderId="4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vertical="top" wrapText="1" indent="2"/>
    </xf>
    <xf numFmtId="43" fontId="30" fillId="0" borderId="1" xfId="0" applyNumberFormat="1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top" wrapText="1"/>
    </xf>
    <xf numFmtId="43" fontId="27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 indent="9"/>
    </xf>
    <xf numFmtId="0" fontId="0" fillId="0" borderId="1" xfId="0" applyFill="1" applyBorder="1" applyAlignment="1">
      <alignment horizontal="left" vertical="top" wrapText="1" indent="9"/>
    </xf>
    <xf numFmtId="43" fontId="30" fillId="0" borderId="3" xfId="0" applyNumberFormat="1" applyFont="1" applyFill="1" applyBorder="1" applyAlignment="1">
      <alignment horizontal="center" vertical="top" shrinkToFit="1"/>
    </xf>
    <xf numFmtId="43" fontId="30" fillId="0" borderId="4" xfId="0" applyNumberFormat="1" applyFont="1" applyFill="1" applyBorder="1" applyAlignment="1">
      <alignment horizontal="center" vertical="top" shrinkToFit="1"/>
    </xf>
    <xf numFmtId="43" fontId="30" fillId="0" borderId="1" xfId="0" applyNumberFormat="1" applyFont="1" applyFill="1" applyBorder="1" applyAlignment="1">
      <alignment vertical="top" shrinkToFit="1"/>
    </xf>
    <xf numFmtId="0" fontId="8" fillId="0" borderId="1" xfId="0" applyFont="1" applyFill="1" applyBorder="1" applyAlignment="1">
      <alignment horizontal="left" vertical="top" wrapText="1" indent="10"/>
    </xf>
    <xf numFmtId="0" fontId="0" fillId="0" borderId="1" xfId="0" applyFill="1" applyBorder="1" applyAlignment="1">
      <alignment horizontal="left" vertical="top" wrapText="1" indent="10"/>
    </xf>
    <xf numFmtId="43" fontId="27" fillId="3" borderId="1" xfId="0" applyNumberFormat="1" applyFont="1" applyFill="1" applyBorder="1" applyAlignment="1">
      <alignment vertical="center" wrapText="1"/>
    </xf>
    <xf numFmtId="43" fontId="30" fillId="0" borderId="3" xfId="0" applyNumberFormat="1" applyFont="1" applyFill="1" applyBorder="1" applyAlignment="1">
      <alignment vertical="center" shrinkToFit="1"/>
    </xf>
    <xf numFmtId="43" fontId="30" fillId="0" borderId="4" xfId="0" applyNumberFormat="1" applyFont="1" applyFill="1" applyBorder="1" applyAlignment="1">
      <alignment vertical="center" shrinkToFit="1"/>
    </xf>
    <xf numFmtId="43" fontId="27" fillId="2" borderId="3" xfId="0" applyNumberFormat="1" applyFont="1" applyFill="1" applyBorder="1" applyAlignment="1">
      <alignment vertical="top" wrapText="1"/>
    </xf>
    <xf numFmtId="43" fontId="27" fillId="2" borderId="4" xfId="0" applyNumberFormat="1" applyFont="1" applyFill="1" applyBorder="1" applyAlignment="1">
      <alignment vertical="top" wrapText="1"/>
    </xf>
    <xf numFmtId="43" fontId="27" fillId="0" borderId="3" xfId="0" applyNumberFormat="1" applyFont="1" applyFill="1" applyBorder="1" applyAlignment="1">
      <alignment vertical="center" wrapText="1"/>
    </xf>
    <xf numFmtId="43" fontId="27" fillId="0" borderId="4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4"/>
    </xf>
    <xf numFmtId="164" fontId="30" fillId="0" borderId="3" xfId="0" applyNumberFormat="1" applyFont="1" applyFill="1" applyBorder="1" applyAlignment="1">
      <alignment horizontal="center" vertical="top" shrinkToFit="1"/>
    </xf>
    <xf numFmtId="164" fontId="30" fillId="0" borderId="4" xfId="0" applyNumberFormat="1" applyFont="1" applyFill="1" applyBorder="1" applyAlignment="1">
      <alignment horizontal="center" vertical="top" shrinkToFit="1"/>
    </xf>
    <xf numFmtId="165" fontId="30" fillId="2" borderId="1" xfId="0" applyNumberFormat="1" applyFont="1" applyFill="1" applyBorder="1" applyAlignment="1">
      <alignment horizontal="center" vertical="top" shrinkToFit="1"/>
    </xf>
    <xf numFmtId="165" fontId="30" fillId="3" borderId="1" xfId="0" applyNumberFormat="1" applyFont="1" applyFill="1" applyBorder="1" applyAlignment="1">
      <alignment horizontal="center" vertical="top" shrinkToFit="1"/>
    </xf>
    <xf numFmtId="165" fontId="30" fillId="0" borderId="1" xfId="0" applyNumberFormat="1" applyFont="1" applyFill="1" applyBorder="1" applyAlignment="1">
      <alignment horizontal="center" vertical="top" shrinkToFit="1"/>
    </xf>
    <xf numFmtId="0" fontId="31" fillId="0" borderId="1" xfId="0" applyFont="1" applyFill="1" applyBorder="1" applyAlignment="1">
      <alignment horizontal="left" vertical="top" wrapText="1" indent="4"/>
    </xf>
    <xf numFmtId="0" fontId="34" fillId="0" borderId="1" xfId="0" applyFont="1" applyFill="1" applyBorder="1" applyAlignment="1">
      <alignment horizontal="left" vertical="top" wrapText="1" indent="4"/>
    </xf>
    <xf numFmtId="165" fontId="15" fillId="0" borderId="1" xfId="0" applyNumberFormat="1" applyFont="1" applyFill="1" applyBorder="1" applyAlignment="1">
      <alignment horizontal="center" vertical="top" wrapText="1"/>
    </xf>
    <xf numFmtId="165" fontId="30" fillId="0" borderId="1" xfId="0" applyNumberFormat="1" applyFont="1" applyFill="1" applyBorder="1" applyAlignment="1">
      <alignment horizontal="center" vertical="center" shrinkToFit="1"/>
    </xf>
    <xf numFmtId="43" fontId="30" fillId="2" borderId="1" xfId="0" applyNumberFormat="1" applyFont="1" applyFill="1" applyBorder="1" applyAlignment="1">
      <alignment horizontal="center" vertical="top" shrinkToFit="1"/>
    </xf>
    <xf numFmtId="165" fontId="27" fillId="0" borderId="1" xfId="0" applyNumberFormat="1" applyFont="1" applyFill="1" applyBorder="1" applyAlignment="1">
      <alignment horizontal="center" vertical="center" wrapText="1"/>
    </xf>
    <xf numFmtId="43" fontId="27" fillId="3" borderId="1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center" wrapText="1"/>
    </xf>
    <xf numFmtId="164" fontId="27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43" fontId="0" fillId="0" borderId="1" xfId="0" applyNumberForma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center" vertical="top"/>
    </xf>
    <xf numFmtId="0" fontId="16" fillId="5" borderId="1" xfId="0" applyFont="1" applyFill="1" applyBorder="1" applyAlignment="1">
      <alignment horizontal="left" textRotation="90" wrapText="1"/>
    </xf>
    <xf numFmtId="0" fontId="19" fillId="5" borderId="1" xfId="0" applyFont="1" applyFill="1" applyBorder="1" applyAlignment="1">
      <alignment horizontal="left" textRotation="90" wrapText="1"/>
    </xf>
    <xf numFmtId="0" fontId="17" fillId="5" borderId="5" xfId="0" applyFont="1" applyFill="1" applyBorder="1" applyAlignment="1">
      <alignment horizontal="left" vertical="center" textRotation="90" wrapText="1"/>
    </xf>
    <xf numFmtId="0" fontId="19" fillId="5" borderId="6" xfId="0" applyFont="1" applyFill="1" applyBorder="1" applyAlignment="1">
      <alignment horizontal="left" vertical="center" textRotation="90" wrapText="1"/>
    </xf>
    <xf numFmtId="0" fontId="18" fillId="5" borderId="1" xfId="0" applyFont="1" applyFill="1" applyBorder="1" applyAlignment="1">
      <alignment horizontal="center" vertical="top" wrapText="1"/>
    </xf>
    <xf numFmtId="0" fontId="19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0" fontId="27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center" vertical="top" wrapText="1"/>
    </xf>
    <xf numFmtId="0" fontId="21" fillId="5" borderId="1" xfId="0" applyFont="1" applyFill="1" applyBorder="1" applyAlignment="1">
      <alignment horizontal="center" vertical="top" wrapText="1"/>
    </xf>
    <xf numFmtId="0" fontId="22" fillId="5" borderId="1" xfId="0" applyFont="1" applyFill="1" applyBorder="1" applyAlignment="1">
      <alignment horizontal="center" vertical="top" wrapText="1"/>
    </xf>
    <xf numFmtId="0" fontId="20" fillId="5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textRotation="90" wrapText="1"/>
    </xf>
    <xf numFmtId="0" fontId="29" fillId="0" borderId="2" xfId="0" applyFont="1" applyFill="1" applyBorder="1" applyAlignment="1">
      <alignment horizontal="center" vertical="top"/>
    </xf>
    <xf numFmtId="43" fontId="27" fillId="0" borderId="3" xfId="0" applyNumberFormat="1" applyFont="1" applyFill="1" applyBorder="1" applyAlignment="1">
      <alignment vertical="center"/>
    </xf>
    <xf numFmtId="43" fontId="27" fillId="0" borderId="4" xfId="0" applyNumberFormat="1" applyFont="1" applyFill="1" applyBorder="1" applyAlignment="1">
      <alignment vertical="center"/>
    </xf>
    <xf numFmtId="0" fontId="39" fillId="0" borderId="3" xfId="0" applyFont="1" applyFill="1" applyBorder="1" applyAlignment="1">
      <alignment horizontal="center" vertical="center"/>
    </xf>
    <xf numFmtId="0" fontId="39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43" fontId="27" fillId="4" borderId="5" xfId="0" applyNumberFormat="1" applyFont="1" applyFill="1" applyBorder="1" applyAlignment="1">
      <alignment horizontal="center" vertical="center" wrapText="1"/>
    </xf>
    <xf numFmtId="43" fontId="27" fillId="4" borderId="6" xfId="0" applyNumberFormat="1" applyFont="1" applyFill="1" applyBorder="1" applyAlignment="1">
      <alignment horizontal="center" vertical="center" wrapText="1"/>
    </xf>
    <xf numFmtId="43" fontId="13" fillId="4" borderId="11" xfId="0" applyNumberFormat="1" applyFont="1" applyFill="1" applyBorder="1" applyAlignment="1">
      <alignment horizontal="center" vertical="center" wrapText="1"/>
    </xf>
    <xf numFmtId="43" fontId="0" fillId="4" borderId="12" xfId="0" applyNumberFormat="1" applyFill="1" applyBorder="1" applyAlignment="1">
      <alignment horizontal="center" vertical="center" wrapText="1"/>
    </xf>
    <xf numFmtId="43" fontId="0" fillId="4" borderId="9" xfId="0" applyNumberFormat="1" applyFill="1" applyBorder="1" applyAlignment="1">
      <alignment horizontal="center" vertical="center" wrapText="1"/>
    </xf>
    <xf numFmtId="43" fontId="0" fillId="4" borderId="10" xfId="0" applyNumberFormat="1" applyFill="1" applyBorder="1" applyAlignment="1">
      <alignment horizontal="center" vertical="center" wrapText="1"/>
    </xf>
    <xf numFmtId="165" fontId="30" fillId="0" borderId="11" xfId="0" applyNumberFormat="1" applyFont="1" applyFill="1" applyBorder="1" applyAlignment="1">
      <alignment horizontal="center" vertical="center" shrinkToFit="1"/>
    </xf>
    <xf numFmtId="165" fontId="30" fillId="0" borderId="12" xfId="0" applyNumberFormat="1" applyFont="1" applyFill="1" applyBorder="1" applyAlignment="1">
      <alignment horizontal="center" vertical="center" shrinkToFit="1"/>
    </xf>
    <xf numFmtId="165" fontId="30" fillId="0" borderId="9" xfId="0" applyNumberFormat="1" applyFont="1" applyFill="1" applyBorder="1" applyAlignment="1">
      <alignment horizontal="center" vertical="center" shrinkToFit="1"/>
    </xf>
    <xf numFmtId="165" fontId="30" fillId="0" borderId="10" xfId="0" applyNumberFormat="1" applyFont="1" applyFill="1" applyBorder="1" applyAlignment="1">
      <alignment horizontal="center" vertical="center" shrinkToFit="1"/>
    </xf>
    <xf numFmtId="165" fontId="30" fillId="0" borderId="5" xfId="0" applyNumberFormat="1" applyFont="1" applyFill="1" applyBorder="1" applyAlignment="1">
      <alignment horizontal="center" vertical="center" shrinkToFit="1"/>
    </xf>
    <xf numFmtId="165" fontId="30" fillId="0" borderId="6" xfId="0" applyNumberFormat="1" applyFont="1" applyFill="1" applyBorder="1" applyAlignment="1">
      <alignment horizontal="center" vertical="center" shrinkToFit="1"/>
    </xf>
    <xf numFmtId="164" fontId="30" fillId="0" borderId="5" xfId="0" applyNumberFormat="1" applyFont="1" applyFill="1" applyBorder="1" applyAlignment="1">
      <alignment horizontal="center" vertical="center" shrinkToFit="1"/>
    </xf>
    <xf numFmtId="164" fontId="30" fillId="0" borderId="6" xfId="0" applyNumberFormat="1" applyFont="1" applyFill="1" applyBorder="1" applyAlignment="1">
      <alignment horizontal="center" vertical="center" shrinkToFit="1"/>
    </xf>
    <xf numFmtId="0" fontId="13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top" wrapText="1"/>
    </xf>
    <xf numFmtId="0" fontId="34" fillId="4" borderId="6" xfId="0" applyFont="1" applyFill="1" applyBorder="1" applyAlignment="1">
      <alignment horizontal="center" vertical="top" wrapText="1"/>
    </xf>
    <xf numFmtId="0" fontId="31" fillId="4" borderId="5" xfId="0" applyFont="1" applyFill="1" applyBorder="1" applyAlignment="1">
      <alignment horizontal="center" vertical="top" wrapText="1"/>
    </xf>
    <xf numFmtId="0" fontId="31" fillId="4" borderId="6" xfId="0" applyFont="1" applyFill="1" applyBorder="1" applyAlignment="1">
      <alignment horizontal="center" vertical="top" wrapText="1"/>
    </xf>
    <xf numFmtId="164" fontId="30" fillId="4" borderId="11" xfId="0" applyNumberFormat="1" applyFont="1" applyFill="1" applyBorder="1" applyAlignment="1">
      <alignment horizontal="center" vertical="center" wrapText="1" shrinkToFit="1"/>
    </xf>
    <xf numFmtId="164" fontId="30" fillId="4" borderId="12" xfId="0" applyNumberFormat="1" applyFont="1" applyFill="1" applyBorder="1" applyAlignment="1">
      <alignment horizontal="center" vertical="center" wrapText="1" shrinkToFit="1"/>
    </xf>
    <xf numFmtId="164" fontId="30" fillId="4" borderId="9" xfId="0" applyNumberFormat="1" applyFont="1" applyFill="1" applyBorder="1" applyAlignment="1">
      <alignment horizontal="center" vertical="center" wrapText="1" shrinkToFit="1"/>
    </xf>
    <xf numFmtId="164" fontId="30" fillId="4" borderId="10" xfId="0" applyNumberFormat="1" applyFont="1" applyFill="1" applyBorder="1" applyAlignment="1">
      <alignment horizontal="center" vertical="center" wrapText="1" shrinkToFit="1"/>
    </xf>
    <xf numFmtId="164" fontId="30" fillId="4" borderId="5" xfId="0" applyNumberFormat="1" applyFont="1" applyFill="1" applyBorder="1" applyAlignment="1">
      <alignment horizontal="center" vertical="center" shrinkToFit="1"/>
    </xf>
    <xf numFmtId="164" fontId="30" fillId="4" borderId="6" xfId="0" applyNumberFormat="1" applyFont="1" applyFill="1" applyBorder="1" applyAlignment="1">
      <alignment horizontal="center" vertical="center" shrinkToFi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top" wrapText="1"/>
    </xf>
    <xf numFmtId="0" fontId="0" fillId="4" borderId="6" xfId="0" applyFill="1" applyBorder="1" applyAlignment="1">
      <alignment horizontal="center" vertical="top" wrapText="1"/>
    </xf>
    <xf numFmtId="164" fontId="30" fillId="4" borderId="11" xfId="0" applyNumberFormat="1" applyFont="1" applyFill="1" applyBorder="1" applyAlignment="1">
      <alignment horizontal="center" vertical="center" shrinkToFit="1"/>
    </xf>
    <xf numFmtId="164" fontId="30" fillId="4" borderId="12" xfId="0" applyNumberFormat="1" applyFont="1" applyFill="1" applyBorder="1" applyAlignment="1">
      <alignment horizontal="center" vertical="center" shrinkToFit="1"/>
    </xf>
    <xf numFmtId="164" fontId="30" fillId="4" borderId="9" xfId="0" applyNumberFormat="1" applyFont="1" applyFill="1" applyBorder="1" applyAlignment="1">
      <alignment horizontal="center" vertical="center" shrinkToFit="1"/>
    </xf>
    <xf numFmtId="164" fontId="30" fillId="4" borderId="10" xfId="0" applyNumberFormat="1" applyFont="1" applyFill="1" applyBorder="1" applyAlignment="1">
      <alignment horizontal="center" vertical="center" shrinkToFit="1"/>
    </xf>
    <xf numFmtId="43" fontId="30" fillId="4" borderId="5" xfId="0" applyNumberFormat="1" applyFont="1" applyFill="1" applyBorder="1" applyAlignment="1">
      <alignment horizontal="center" vertical="center" shrinkToFit="1"/>
    </xf>
    <xf numFmtId="43" fontId="30" fillId="4" borderId="6" xfId="0" applyNumberFormat="1" applyFont="1" applyFill="1" applyBorder="1" applyAlignment="1">
      <alignment horizontal="center" vertical="center" shrinkToFit="1"/>
    </xf>
    <xf numFmtId="164" fontId="15" fillId="4" borderId="11" xfId="0" applyNumberFormat="1" applyFont="1" applyFill="1" applyBorder="1" applyAlignment="1">
      <alignment horizontal="center" vertical="center" wrapText="1"/>
    </xf>
    <xf numFmtId="164" fontId="15" fillId="4" borderId="12" xfId="0" applyNumberFormat="1" applyFont="1" applyFill="1" applyBorder="1" applyAlignment="1">
      <alignment horizontal="center" vertical="center" wrapText="1"/>
    </xf>
    <xf numFmtId="164" fontId="15" fillId="4" borderId="9" xfId="0" applyNumberFormat="1" applyFont="1" applyFill="1" applyBorder="1" applyAlignment="1">
      <alignment horizontal="center" vertical="center" wrapText="1"/>
    </xf>
    <xf numFmtId="164" fontId="15" fillId="4" borderId="10" xfId="0" applyNumberFormat="1" applyFont="1" applyFill="1" applyBorder="1" applyAlignment="1">
      <alignment horizontal="center" vertical="center" wrapText="1"/>
    </xf>
    <xf numFmtId="43" fontId="15" fillId="4" borderId="5" xfId="0" applyNumberFormat="1" applyFont="1" applyFill="1" applyBorder="1" applyAlignment="1">
      <alignment horizontal="center" vertical="center" wrapText="1"/>
    </xf>
    <xf numFmtId="43" fontId="15" fillId="4" borderId="6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top" wrapText="1"/>
    </xf>
    <xf numFmtId="0" fontId="13" fillId="4" borderId="6" xfId="0" applyFont="1" applyFill="1" applyBorder="1" applyAlignment="1">
      <alignment horizontal="center" vertical="top" wrapText="1"/>
    </xf>
    <xf numFmtId="0" fontId="13" fillId="4" borderId="11" xfId="0" applyFont="1" applyFill="1" applyBorder="1" applyAlignment="1">
      <alignment horizontal="center" vertical="top" wrapText="1"/>
    </xf>
    <xf numFmtId="0" fontId="13" fillId="4" borderId="8" xfId="0" applyFont="1" applyFill="1" applyBorder="1" applyAlignment="1">
      <alignment horizontal="center" vertical="top" wrapText="1"/>
    </xf>
    <xf numFmtId="0" fontId="13" fillId="4" borderId="12" xfId="0" applyFont="1" applyFill="1" applyBorder="1" applyAlignment="1">
      <alignment horizontal="center" vertical="top" wrapText="1"/>
    </xf>
    <xf numFmtId="1" fontId="2" fillId="4" borderId="5" xfId="0" applyNumberFormat="1" applyFont="1" applyFill="1" applyBorder="1" applyAlignment="1">
      <alignment horizontal="center" vertical="top" shrinkToFit="1"/>
    </xf>
    <xf numFmtId="1" fontId="2" fillId="4" borderId="6" xfId="0" applyNumberFormat="1" applyFont="1" applyFill="1" applyBorder="1" applyAlignment="1">
      <alignment horizontal="center" vertical="top" shrinkToFit="1"/>
    </xf>
    <xf numFmtId="0" fontId="0" fillId="4" borderId="11" xfId="0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center" vertical="top" wrapText="1"/>
    </xf>
    <xf numFmtId="0" fontId="13" fillId="4" borderId="10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wrapText="1"/>
    </xf>
    <xf numFmtId="0" fontId="22" fillId="6" borderId="3" xfId="0" applyFont="1" applyFill="1" applyBorder="1" applyAlignment="1">
      <alignment horizontal="center" vertical="top" wrapText="1"/>
    </xf>
    <xf numFmtId="0" fontId="22" fillId="6" borderId="7" xfId="0" applyFont="1" applyFill="1" applyBorder="1" applyAlignment="1">
      <alignment horizontal="center" vertical="top" wrapText="1"/>
    </xf>
    <xf numFmtId="0" fontId="22" fillId="6" borderId="4" xfId="0" applyFont="1" applyFill="1" applyBorder="1" applyAlignment="1">
      <alignment horizontal="center" vertical="top" wrapText="1"/>
    </xf>
    <xf numFmtId="43" fontId="27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top" wrapText="1"/>
    </xf>
    <xf numFmtId="0" fontId="13" fillId="4" borderId="5" xfId="0" applyFont="1" applyFill="1" applyBorder="1" applyAlignment="1">
      <alignment horizontal="center" vertical="top" wrapText="1"/>
    </xf>
    <xf numFmtId="1" fontId="2" fillId="4" borderId="5" xfId="0" applyNumberFormat="1" applyFont="1" applyFill="1" applyBorder="1" applyAlignment="1">
      <alignment horizontal="center" vertical="center" shrinkToFit="1"/>
    </xf>
    <xf numFmtId="1" fontId="2" fillId="4" borderId="6" xfId="0" applyNumberFormat="1" applyFont="1" applyFill="1" applyBorder="1" applyAlignment="1">
      <alignment horizontal="center" vertical="center" shrinkToFit="1"/>
    </xf>
    <xf numFmtId="0" fontId="0" fillId="4" borderId="5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4" borderId="11" xfId="0" applyFill="1" applyBorder="1" applyAlignment="1">
      <alignment horizontal="center" vertical="top" wrapText="1"/>
    </xf>
    <xf numFmtId="0" fontId="0" fillId="4" borderId="12" xfId="0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  <xf numFmtId="0" fontId="0" fillId="4" borderId="10" xfId="0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4" borderId="10" xfId="0" applyFill="1" applyBorder="1" applyAlignment="1">
      <alignment horizontal="center" wrapText="1"/>
    </xf>
    <xf numFmtId="43" fontId="27" fillId="4" borderId="11" xfId="0" applyNumberFormat="1" applyFont="1" applyFill="1" applyBorder="1" applyAlignment="1">
      <alignment horizontal="center" vertical="center" wrapText="1"/>
    </xf>
    <xf numFmtId="43" fontId="27" fillId="4" borderId="12" xfId="0" applyNumberFormat="1" applyFont="1" applyFill="1" applyBorder="1" applyAlignment="1">
      <alignment horizontal="center" vertical="center" wrapText="1"/>
    </xf>
    <xf numFmtId="43" fontId="27" fillId="4" borderId="9" xfId="0" applyNumberFormat="1" applyFont="1" applyFill="1" applyBorder="1" applyAlignment="1">
      <alignment horizontal="center" vertical="center" wrapText="1"/>
    </xf>
    <xf numFmtId="43" fontId="27" fillId="4" borderId="10" xfId="0" applyNumberFormat="1" applyFont="1" applyFill="1" applyBorder="1" applyAlignment="1">
      <alignment horizontal="center" vertical="center" wrapText="1"/>
    </xf>
    <xf numFmtId="165" fontId="30" fillId="4" borderId="11" xfId="0" applyNumberFormat="1" applyFont="1" applyFill="1" applyBorder="1" applyAlignment="1">
      <alignment horizontal="center" vertical="center" shrinkToFit="1"/>
    </xf>
    <xf numFmtId="165" fontId="30" fillId="4" borderId="12" xfId="0" applyNumberFormat="1" applyFont="1" applyFill="1" applyBorder="1" applyAlignment="1">
      <alignment horizontal="center" vertical="center" shrinkToFit="1"/>
    </xf>
    <xf numFmtId="165" fontId="30" fillId="4" borderId="9" xfId="0" applyNumberFormat="1" applyFont="1" applyFill="1" applyBorder="1" applyAlignment="1">
      <alignment horizontal="center" vertical="center" shrinkToFit="1"/>
    </xf>
    <xf numFmtId="165" fontId="30" fillId="4" borderId="10" xfId="0" applyNumberFormat="1" applyFont="1" applyFill="1" applyBorder="1" applyAlignment="1">
      <alignment horizontal="center" vertical="center" shrinkToFit="1"/>
    </xf>
    <xf numFmtId="165" fontId="30" fillId="4" borderId="5" xfId="0" applyNumberFormat="1" applyFont="1" applyFill="1" applyBorder="1" applyAlignment="1">
      <alignment horizontal="center" vertical="center" shrinkToFit="1"/>
    </xf>
    <xf numFmtId="165" fontId="30" fillId="4" borderId="6" xfId="0" applyNumberFormat="1" applyFont="1" applyFill="1" applyBorder="1" applyAlignment="1">
      <alignment horizontal="center" vertical="center" shrinkToFit="1"/>
    </xf>
    <xf numFmtId="0" fontId="21" fillId="5" borderId="11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 wrapText="1"/>
    </xf>
    <xf numFmtId="0" fontId="22" fillId="5" borderId="10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0" fontId="37" fillId="5" borderId="1" xfId="0" applyFont="1" applyFill="1" applyBorder="1" applyAlignment="1">
      <alignment horizontal="left" textRotation="90" wrapText="1"/>
    </xf>
    <xf numFmtId="0" fontId="11" fillId="5" borderId="11" xfId="0" applyFont="1" applyFill="1" applyBorder="1" applyAlignment="1">
      <alignment horizontal="center" vertical="center" wrapText="1"/>
    </xf>
    <xf numFmtId="0" fontId="27" fillId="5" borderId="8" xfId="0" applyFont="1" applyFill="1" applyBorder="1" applyAlignment="1">
      <alignment horizontal="center" vertical="center" wrapText="1"/>
    </xf>
    <xf numFmtId="0" fontId="27" fillId="5" borderId="12" xfId="0" applyFont="1" applyFill="1" applyBorder="1" applyAlignment="1">
      <alignment horizontal="center" vertical="center" wrapText="1"/>
    </xf>
    <xf numFmtId="0" fontId="27" fillId="5" borderId="9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1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27" fillId="5" borderId="6" xfId="0" applyFont="1" applyFill="1" applyBorder="1" applyAlignment="1">
      <alignment horizontal="center" vertical="center" wrapText="1"/>
    </xf>
    <xf numFmtId="0" fontId="27" fillId="4" borderId="11" xfId="0" applyFont="1" applyFill="1" applyBorder="1" applyAlignment="1">
      <alignment horizontal="center" vertical="top" wrapText="1"/>
    </xf>
    <xf numFmtId="0" fontId="27" fillId="4" borderId="8" xfId="0" applyFont="1" applyFill="1" applyBorder="1" applyAlignment="1">
      <alignment horizontal="center" vertical="top" wrapText="1"/>
    </xf>
    <xf numFmtId="0" fontId="27" fillId="4" borderId="12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horizontal="center" vertical="top" wrapText="1"/>
    </xf>
    <xf numFmtId="0" fontId="27" fillId="4" borderId="0" xfId="0" applyFont="1" applyFill="1" applyBorder="1" applyAlignment="1">
      <alignment horizontal="center" vertical="top" wrapText="1"/>
    </xf>
    <xf numFmtId="0" fontId="27" fillId="4" borderId="14" xfId="0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top" wrapText="1"/>
    </xf>
    <xf numFmtId="0" fontId="37" fillId="4" borderId="5" xfId="0" applyFont="1" applyFill="1" applyBorder="1" applyAlignment="1">
      <alignment horizontal="center" textRotation="90" wrapText="1"/>
    </xf>
    <xf numFmtId="0" fontId="37" fillId="4" borderId="15" xfId="0" applyFont="1" applyFill="1" applyBorder="1" applyAlignment="1">
      <alignment horizontal="center" textRotation="90" wrapText="1"/>
    </xf>
    <xf numFmtId="0" fontId="37" fillId="4" borderId="6" xfId="0" applyFont="1" applyFill="1" applyBorder="1" applyAlignment="1">
      <alignment horizontal="center" textRotation="90" wrapText="1"/>
    </xf>
    <xf numFmtId="0" fontId="13" fillId="0" borderId="8" xfId="0" applyFont="1" applyFill="1" applyBorder="1" applyAlignment="1">
      <alignment horizontal="left" vertical="top"/>
    </xf>
    <xf numFmtId="0" fontId="13" fillId="0" borderId="12" xfId="0" applyFont="1" applyFill="1" applyBorder="1" applyAlignment="1">
      <alignment horizontal="left" vertical="top"/>
    </xf>
    <xf numFmtId="1" fontId="2" fillId="7" borderId="1" xfId="0" applyNumberFormat="1" applyFont="1" applyFill="1" applyBorder="1" applyAlignment="1">
      <alignment horizontal="center" vertical="top" shrinkToFit="1"/>
    </xf>
    <xf numFmtId="0" fontId="22" fillId="6" borderId="1" xfId="0" applyFont="1" applyFill="1" applyBorder="1" applyAlignment="1">
      <alignment horizontal="center" vertical="top" wrapText="1"/>
    </xf>
    <xf numFmtId="165" fontId="30" fillId="6" borderId="1" xfId="0" applyNumberFormat="1" applyFont="1" applyFill="1" applyBorder="1" applyAlignment="1">
      <alignment horizontal="center" vertical="center" shrinkToFit="1"/>
    </xf>
    <xf numFmtId="0" fontId="36" fillId="4" borderId="5" xfId="0" applyFont="1" applyFill="1" applyBorder="1" applyAlignment="1">
      <alignment horizontal="center" vertical="top" wrapText="1"/>
    </xf>
    <xf numFmtId="0" fontId="21" fillId="4" borderId="5" xfId="0" applyFont="1" applyFill="1" applyBorder="1" applyAlignment="1">
      <alignment horizontal="center" vertical="top" wrapText="1"/>
    </xf>
    <xf numFmtId="0" fontId="22" fillId="4" borderId="5" xfId="0" applyFont="1" applyFill="1" applyBorder="1" applyAlignment="1">
      <alignment horizontal="center" vertical="top" wrapText="1"/>
    </xf>
    <xf numFmtId="164" fontId="27" fillId="4" borderId="11" xfId="0" applyNumberFormat="1" applyFont="1" applyFill="1" applyBorder="1" applyAlignment="1">
      <alignment horizontal="center" vertical="center" wrapText="1"/>
    </xf>
    <xf numFmtId="164" fontId="27" fillId="4" borderId="12" xfId="0" applyNumberFormat="1" applyFont="1" applyFill="1" applyBorder="1" applyAlignment="1">
      <alignment horizontal="center" vertical="center" wrapText="1"/>
    </xf>
    <xf numFmtId="164" fontId="27" fillId="4" borderId="9" xfId="0" applyNumberFormat="1" applyFont="1" applyFill="1" applyBorder="1" applyAlignment="1">
      <alignment horizontal="center" vertical="center" wrapText="1"/>
    </xf>
    <xf numFmtId="164" fontId="27" fillId="4" borderId="10" xfId="0" applyNumberFormat="1" applyFont="1" applyFill="1" applyBorder="1" applyAlignment="1">
      <alignment horizontal="center" vertical="center" wrapText="1"/>
    </xf>
    <xf numFmtId="164" fontId="27" fillId="4" borderId="5" xfId="0" applyNumberFormat="1" applyFont="1" applyFill="1" applyBorder="1" applyAlignment="1">
      <alignment horizontal="center" vertical="center" wrapText="1"/>
    </xf>
    <xf numFmtId="164" fontId="27" fillId="4" borderId="6" xfId="0" applyNumberFormat="1" applyFont="1" applyFill="1" applyBorder="1" applyAlignment="1">
      <alignment horizontal="center" vertical="center" wrapText="1"/>
    </xf>
    <xf numFmtId="0" fontId="38" fillId="4" borderId="6" xfId="0" applyFont="1" applyFill="1" applyBorder="1" applyAlignment="1">
      <alignment horizontal="center" vertical="top" wrapText="1"/>
    </xf>
    <xf numFmtId="0" fontId="22" fillId="4" borderId="6" xfId="0" applyFont="1" applyFill="1" applyBorder="1" applyAlignment="1">
      <alignment horizontal="center" vertical="top" wrapText="1"/>
    </xf>
    <xf numFmtId="0" fontId="34" fillId="7" borderId="7" xfId="0" applyFont="1" applyFill="1" applyBorder="1" applyAlignment="1">
      <alignment horizontal="center" vertical="top" wrapText="1"/>
    </xf>
    <xf numFmtId="0" fontId="34" fillId="7" borderId="4" xfId="0" applyFont="1" applyFill="1" applyBorder="1" applyAlignment="1">
      <alignment horizontal="center" vertical="top" wrapText="1"/>
    </xf>
    <xf numFmtId="0" fontId="34" fillId="6" borderId="7" xfId="0" applyFont="1" applyFill="1" applyBorder="1" applyAlignment="1">
      <alignment horizontal="center" vertical="top" wrapText="1"/>
    </xf>
    <xf numFmtId="0" fontId="34" fillId="6" borderId="4" xfId="0" applyFont="1" applyFill="1" applyBorder="1" applyAlignment="1">
      <alignment horizontal="center" vertical="top" wrapText="1"/>
    </xf>
    <xf numFmtId="0" fontId="12" fillId="4" borderId="9" xfId="0" applyFont="1" applyFill="1" applyBorder="1" applyAlignment="1">
      <alignment horizontal="center" vertical="top" wrapText="1"/>
    </xf>
    <xf numFmtId="0" fontId="12" fillId="4" borderId="11" xfId="0" applyFont="1" applyFill="1" applyBorder="1" applyAlignment="1">
      <alignment horizontal="center" vertical="top" wrapText="1"/>
    </xf>
    <xf numFmtId="1" fontId="2" fillId="7" borderId="1" xfId="0" applyNumberFormat="1" applyFont="1" applyFill="1" applyBorder="1" applyAlignment="1">
      <alignment horizontal="center" vertical="center" shrinkToFit="1"/>
    </xf>
    <xf numFmtId="0" fontId="21" fillId="7" borderId="1" xfId="0" applyFont="1" applyFill="1" applyBorder="1" applyAlignment="1">
      <alignment horizontal="center" vertical="top" wrapText="1"/>
    </xf>
    <xf numFmtId="0" fontId="22" fillId="7" borderId="1" xfId="0" applyFont="1" applyFill="1" applyBorder="1" applyAlignment="1">
      <alignment horizontal="center" vertical="top" wrapText="1"/>
    </xf>
    <xf numFmtId="164" fontId="27" fillId="7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38" fillId="4" borderId="5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38" fillId="7" borderId="1" xfId="0" applyFont="1" applyFill="1" applyBorder="1" applyAlignment="1">
      <alignment horizontal="center" vertical="top" wrapText="1"/>
    </xf>
    <xf numFmtId="43" fontId="30" fillId="7" borderId="3" xfId="0" applyNumberFormat="1" applyFont="1" applyFill="1" applyBorder="1" applyAlignment="1">
      <alignment horizontal="center" vertical="center" shrinkToFit="1"/>
    </xf>
    <xf numFmtId="43" fontId="30" fillId="7" borderId="4" xfId="0" applyNumberFormat="1" applyFont="1" applyFill="1" applyBorder="1" applyAlignment="1">
      <alignment horizontal="center" vertical="center" shrinkToFit="1"/>
    </xf>
    <xf numFmtId="0" fontId="13" fillId="4" borderId="6" xfId="0" applyFont="1" applyFill="1" applyBorder="1" applyAlignment="1">
      <alignment horizontal="left" vertical="top" wrapText="1"/>
    </xf>
    <xf numFmtId="1" fontId="2" fillId="6" borderId="1" xfId="0" applyNumberFormat="1" applyFont="1" applyFill="1" applyBorder="1" applyAlignment="1">
      <alignment horizontal="center" vertical="top" shrinkToFit="1"/>
    </xf>
    <xf numFmtId="0" fontId="21" fillId="6" borderId="1" xfId="0" applyFont="1" applyFill="1" applyBorder="1" applyAlignment="1">
      <alignment horizontal="center" vertical="top" wrapText="1"/>
    </xf>
    <xf numFmtId="164" fontId="27" fillId="6" borderId="1" xfId="0" applyNumberFormat="1" applyFont="1" applyFill="1" applyBorder="1" applyAlignment="1">
      <alignment horizontal="center" vertical="center" wrapText="1"/>
    </xf>
    <xf numFmtId="43" fontId="30" fillId="4" borderId="11" xfId="0" applyNumberFormat="1" applyFont="1" applyFill="1" applyBorder="1" applyAlignment="1">
      <alignment horizontal="center" vertical="center" shrinkToFit="1"/>
    </xf>
    <xf numFmtId="43" fontId="30" fillId="4" borderId="12" xfId="0" applyNumberFormat="1" applyFont="1" applyFill="1" applyBorder="1" applyAlignment="1">
      <alignment horizontal="center" vertical="center" shrinkToFit="1"/>
    </xf>
    <xf numFmtId="43" fontId="30" fillId="4" borderId="9" xfId="0" applyNumberFormat="1" applyFont="1" applyFill="1" applyBorder="1" applyAlignment="1">
      <alignment horizontal="center" vertical="center" shrinkToFit="1"/>
    </xf>
    <xf numFmtId="43" fontId="30" fillId="4" borderId="10" xfId="0" applyNumberFormat="1" applyFont="1" applyFill="1" applyBorder="1" applyAlignment="1">
      <alignment horizontal="center" vertical="center" shrinkToFit="1"/>
    </xf>
    <xf numFmtId="0" fontId="36" fillId="4" borderId="6" xfId="0" applyFont="1" applyFill="1" applyBorder="1" applyAlignment="1">
      <alignment horizontal="center" vertical="top" wrapText="1"/>
    </xf>
    <xf numFmtId="43" fontId="30" fillId="4" borderId="11" xfId="0" applyNumberFormat="1" applyFont="1" applyFill="1" applyBorder="1" applyAlignment="1">
      <alignment vertical="center" shrinkToFit="1"/>
    </xf>
    <xf numFmtId="43" fontId="30" fillId="4" borderId="12" xfId="0" applyNumberFormat="1" applyFont="1" applyFill="1" applyBorder="1" applyAlignment="1">
      <alignment vertical="center" shrinkToFit="1"/>
    </xf>
    <xf numFmtId="43" fontId="30" fillId="4" borderId="9" xfId="0" applyNumberFormat="1" applyFont="1" applyFill="1" applyBorder="1" applyAlignment="1">
      <alignment vertical="center" shrinkToFit="1"/>
    </xf>
    <xf numFmtId="43" fontId="30" fillId="4" borderId="10" xfId="0" applyNumberFormat="1" applyFont="1" applyFill="1" applyBorder="1" applyAlignment="1">
      <alignment vertical="center" shrinkToFit="1"/>
    </xf>
    <xf numFmtId="0" fontId="0" fillId="4" borderId="1" xfId="0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 wrapText="1"/>
    </xf>
    <xf numFmtId="165" fontId="30" fillId="4" borderId="1" xfId="0" applyNumberFormat="1" applyFont="1" applyFill="1" applyBorder="1" applyAlignment="1">
      <alignment horizontal="center" vertical="center" shrinkToFit="1"/>
    </xf>
    <xf numFmtId="0" fontId="1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top" wrapText="1"/>
    </xf>
    <xf numFmtId="0" fontId="22" fillId="7" borderId="7" xfId="0" applyFont="1" applyFill="1" applyBorder="1" applyAlignment="1">
      <alignment horizontal="center" vertical="top" wrapText="1"/>
    </xf>
    <xf numFmtId="0" fontId="22" fillId="7" borderId="4" xfId="0" applyFont="1" applyFill="1" applyBorder="1" applyAlignment="1">
      <alignment horizontal="center" vertical="top" wrapText="1"/>
    </xf>
    <xf numFmtId="165" fontId="15" fillId="4" borderId="1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top" wrapText="1"/>
    </xf>
    <xf numFmtId="165" fontId="30" fillId="7" borderId="1" xfId="0" applyNumberFormat="1" applyFont="1" applyFill="1" applyBorder="1" applyAlignment="1">
      <alignment horizontal="center" vertical="center" shrinkToFit="1"/>
    </xf>
    <xf numFmtId="0" fontId="0" fillId="6" borderId="1" xfId="0" applyFill="1" applyBorder="1" applyAlignment="1">
      <alignment horizontal="center" vertical="top" wrapText="1"/>
    </xf>
    <xf numFmtId="0" fontId="38" fillId="6" borderId="1" xfId="0" applyFont="1" applyFill="1" applyBorder="1" applyAlignment="1">
      <alignment horizontal="center" vertical="top" wrapText="1"/>
    </xf>
    <xf numFmtId="43" fontId="30" fillId="6" borderId="1" xfId="0" applyNumberFormat="1" applyFont="1" applyFill="1" applyBorder="1" applyAlignment="1">
      <alignment horizontal="center" vertical="center" shrinkToFit="1"/>
    </xf>
    <xf numFmtId="0" fontId="36" fillId="4" borderId="9" xfId="0" applyFont="1" applyFill="1" applyBorder="1" applyAlignment="1">
      <alignment horizontal="center" vertical="top" wrapText="1"/>
    </xf>
    <xf numFmtId="0" fontId="34" fillId="4" borderId="9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horizontal="center" vertical="top" wrapText="1"/>
    </xf>
    <xf numFmtId="0" fontId="34" fillId="4" borderId="10" xfId="0" applyFont="1" applyFill="1" applyBorder="1" applyAlignment="1">
      <alignment horizontal="center" vertical="top" wrapText="1"/>
    </xf>
    <xf numFmtId="165" fontId="15" fillId="4" borderId="11" xfId="0" applyNumberFormat="1" applyFont="1" applyFill="1" applyBorder="1" applyAlignment="1">
      <alignment horizontal="center" vertical="center" wrapText="1"/>
    </xf>
    <xf numFmtId="165" fontId="15" fillId="4" borderId="12" xfId="0" applyNumberFormat="1" applyFont="1" applyFill="1" applyBorder="1" applyAlignment="1">
      <alignment horizontal="center" vertical="center" wrapText="1"/>
    </xf>
    <xf numFmtId="165" fontId="15" fillId="4" borderId="9" xfId="0" applyNumberFormat="1" applyFont="1" applyFill="1" applyBorder="1" applyAlignment="1">
      <alignment horizontal="center" vertical="center" wrapText="1"/>
    </xf>
    <xf numFmtId="165" fontId="15" fillId="4" borderId="10" xfId="0" applyNumberFormat="1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0" fontId="22" fillId="4" borderId="12" xfId="0" applyFont="1" applyFill="1" applyBorder="1" applyAlignment="1">
      <alignment horizontal="center" vertical="top" wrapText="1"/>
    </xf>
    <xf numFmtId="0" fontId="21" fillId="4" borderId="6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/>
    </xf>
    <xf numFmtId="0" fontId="40" fillId="0" borderId="7" xfId="0" applyFont="1" applyFill="1" applyBorder="1" applyAlignment="1">
      <alignment horizontal="center" vertical="center"/>
    </xf>
    <xf numFmtId="0" fontId="40" fillId="0" borderId="4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 textRotation="90" wrapText="1"/>
    </xf>
    <xf numFmtId="0" fontId="17" fillId="4" borderId="15" xfId="0" applyFont="1" applyFill="1" applyBorder="1" applyAlignment="1">
      <alignment horizontal="center" vertical="center" textRotation="90" wrapText="1"/>
    </xf>
    <xf numFmtId="0" fontId="17" fillId="4" borderId="6" xfId="0" applyFont="1" applyFill="1" applyBorder="1" applyAlignment="1">
      <alignment horizontal="center" vertical="center" textRotation="90" wrapText="1"/>
    </xf>
    <xf numFmtId="0" fontId="20" fillId="4" borderId="11" xfId="0" applyFont="1" applyFill="1" applyBorder="1" applyAlignment="1">
      <alignment horizontal="center" vertical="center" textRotation="90" wrapText="1"/>
    </xf>
    <xf numFmtId="0" fontId="20" fillId="4" borderId="13" xfId="0" applyFont="1" applyFill="1" applyBorder="1" applyAlignment="1">
      <alignment horizontal="center" vertical="center" textRotation="90" wrapText="1"/>
    </xf>
    <xf numFmtId="0" fontId="20" fillId="4" borderId="9" xfId="0" applyFont="1" applyFill="1" applyBorder="1" applyAlignment="1">
      <alignment horizontal="center" vertical="center" textRotation="90" wrapText="1"/>
    </xf>
    <xf numFmtId="0" fontId="22" fillId="4" borderId="11" xfId="0" applyFont="1" applyFill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0" fontId="22" fillId="4" borderId="14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shrinkToFit="1"/>
    </xf>
    <xf numFmtId="1" fontId="2" fillId="4" borderId="6" xfId="0" applyNumberFormat="1" applyFont="1" applyFill="1" applyBorder="1" applyAlignment="1">
      <alignment horizontal="center" shrinkToFit="1"/>
    </xf>
    <xf numFmtId="1" fontId="2" fillId="4" borderId="11" xfId="0" applyNumberFormat="1" applyFont="1" applyFill="1" applyBorder="1" applyAlignment="1">
      <alignment horizontal="center" vertical="center" shrinkToFit="1"/>
    </xf>
    <xf numFmtId="1" fontId="2" fillId="4" borderId="12" xfId="0" applyNumberFormat="1" applyFont="1" applyFill="1" applyBorder="1" applyAlignment="1">
      <alignment horizontal="center" vertical="center" shrinkToFit="1"/>
    </xf>
    <xf numFmtId="1" fontId="2" fillId="4" borderId="9" xfId="0" applyNumberFormat="1" applyFont="1" applyFill="1" applyBorder="1" applyAlignment="1">
      <alignment horizontal="center" vertical="center" shrinkToFit="1"/>
    </xf>
    <xf numFmtId="1" fontId="2" fillId="4" borderId="10" xfId="0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27" fillId="4" borderId="11" xfId="0" applyFont="1" applyFill="1" applyBorder="1" applyAlignment="1">
      <alignment horizontal="center" vertical="center" wrapText="1"/>
    </xf>
    <xf numFmtId="0" fontId="27" fillId="4" borderId="12" xfId="0" applyFont="1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27" fillId="4" borderId="10" xfId="0" applyFont="1" applyFill="1" applyBorder="1" applyAlignment="1">
      <alignment horizontal="center" vertical="center" wrapText="1"/>
    </xf>
    <xf numFmtId="0" fontId="27" fillId="4" borderId="5" xfId="0" applyFont="1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top" wrapText="1"/>
    </xf>
    <xf numFmtId="0" fontId="38" fillId="5" borderId="1" xfId="0" applyFont="1" applyFill="1" applyBorder="1" applyAlignment="1">
      <alignment horizontal="center" vertical="top" wrapText="1"/>
    </xf>
    <xf numFmtId="43" fontId="30" fillId="5" borderId="1" xfId="0" applyNumberFormat="1" applyFont="1" applyFill="1" applyBorder="1" applyAlignment="1">
      <alignment horizontal="center" vertical="center" shrinkToFit="1"/>
    </xf>
    <xf numFmtId="0" fontId="34" fillId="4" borderId="11" xfId="0" applyFont="1" applyFill="1" applyBorder="1" applyAlignment="1">
      <alignment horizontal="center" vertical="top" wrapText="1"/>
    </xf>
    <xf numFmtId="0" fontId="34" fillId="4" borderId="8" xfId="0" applyFont="1" applyFill="1" applyBorder="1" applyAlignment="1">
      <alignment horizontal="center" vertical="top" wrapText="1"/>
    </xf>
    <xf numFmtId="0" fontId="34" fillId="4" borderId="12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164" fontId="30" fillId="4" borderId="1" xfId="0" applyNumberFormat="1" applyFont="1" applyFill="1" applyBorder="1" applyAlignment="1">
      <alignment horizontal="center" vertical="center" shrinkToFit="1"/>
    </xf>
    <xf numFmtId="0" fontId="12" fillId="4" borderId="8" xfId="0" applyFont="1" applyFill="1" applyBorder="1" applyAlignment="1">
      <alignment horizontal="center" vertical="top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15" xfId="0" applyFont="1" applyFill="1" applyBorder="1" applyAlignment="1">
      <alignment horizontal="center" vertical="top" wrapText="1"/>
    </xf>
    <xf numFmtId="0" fontId="13" fillId="4" borderId="15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1" fontId="2" fillId="4" borderId="11" xfId="0" applyNumberFormat="1" applyFont="1" applyFill="1" applyBorder="1" applyAlignment="1">
      <alignment horizontal="center" vertical="top" shrinkToFit="1"/>
    </xf>
    <xf numFmtId="1" fontId="2" fillId="4" borderId="12" xfId="0" applyNumberFormat="1" applyFont="1" applyFill="1" applyBorder="1" applyAlignment="1">
      <alignment horizontal="center" vertical="top" shrinkToFit="1"/>
    </xf>
    <xf numFmtId="1" fontId="2" fillId="4" borderId="9" xfId="0" applyNumberFormat="1" applyFont="1" applyFill="1" applyBorder="1" applyAlignment="1">
      <alignment horizontal="center" vertical="top" shrinkToFit="1"/>
    </xf>
    <xf numFmtId="1" fontId="2" fillId="4" borderId="10" xfId="0" applyNumberFormat="1" applyFont="1" applyFill="1" applyBorder="1" applyAlignment="1">
      <alignment horizontal="center" vertical="top" shrinkToFit="1"/>
    </xf>
    <xf numFmtId="0" fontId="13" fillId="0" borderId="2" xfId="0" applyFont="1" applyFill="1" applyBorder="1" applyAlignment="1">
      <alignment horizontal="left" vertical="top"/>
    </xf>
    <xf numFmtId="0" fontId="13" fillId="0" borderId="10" xfId="0" applyFont="1" applyFill="1" applyBorder="1" applyAlignment="1">
      <alignment horizontal="left" vertical="top"/>
    </xf>
    <xf numFmtId="0" fontId="12" fillId="0" borderId="16" xfId="0" applyFont="1" applyFill="1" applyBorder="1" applyAlignment="1">
      <alignment horizontal="center" vertical="top" wrapText="1"/>
    </xf>
    <xf numFmtId="0" fontId="0" fillId="0" borderId="17" xfId="0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43" fontId="48" fillId="0" borderId="16" xfId="0" applyNumberFormat="1" applyFont="1" applyFill="1" applyBorder="1" applyAlignment="1">
      <alignment horizontal="right" vertical="center" wrapText="1"/>
    </xf>
    <xf numFmtId="43" fontId="48" fillId="0" borderId="18" xfId="0" applyNumberFormat="1" applyFont="1" applyFill="1" applyBorder="1" applyAlignment="1">
      <alignment horizontal="right" vertical="center" wrapText="1"/>
    </xf>
    <xf numFmtId="0" fontId="13" fillId="0" borderId="17" xfId="0" applyFont="1" applyFill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top" wrapText="1"/>
    </xf>
    <xf numFmtId="0" fontId="52" fillId="0" borderId="0" xfId="0" applyFont="1" applyFill="1" applyBorder="1" applyAlignment="1">
      <alignment horizontal="center" vertical="top"/>
    </xf>
    <xf numFmtId="0" fontId="4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164" fontId="48" fillId="0" borderId="16" xfId="0" applyNumberFormat="1" applyFont="1" applyFill="1" applyBorder="1" applyAlignment="1">
      <alignment horizontal="right" vertical="center" wrapText="1"/>
    </xf>
    <xf numFmtId="164" fontId="48" fillId="0" borderId="18" xfId="0" applyNumberFormat="1" applyFont="1" applyFill="1" applyBorder="1" applyAlignment="1">
      <alignment horizontal="right" vertical="center" wrapText="1"/>
    </xf>
    <xf numFmtId="0" fontId="49" fillId="0" borderId="16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X303"/>
  <sheetViews>
    <sheetView topLeftCell="A224" workbookViewId="0">
      <selection activeCell="S208" sqref="S208"/>
    </sheetView>
  </sheetViews>
  <sheetFormatPr baseColWidth="10" defaultColWidth="9.33203125" defaultRowHeight="12.75"/>
  <cols>
    <col min="1" max="1" width="5.6640625" customWidth="1"/>
    <col min="2" max="2" width="5.83203125" customWidth="1"/>
    <col min="3" max="3" width="4.6640625" customWidth="1"/>
    <col min="4" max="4" width="2.6640625" customWidth="1"/>
    <col min="5" max="5" width="2.33203125" customWidth="1"/>
    <col min="6" max="6" width="5.83203125" customWidth="1"/>
    <col min="7" max="7" width="3.83203125" customWidth="1"/>
    <col min="8" max="8" width="1.83203125" customWidth="1"/>
    <col min="9" max="9" width="4" customWidth="1"/>
    <col min="10" max="10" width="31.5" customWidth="1"/>
    <col min="11" max="11" width="14.33203125" customWidth="1"/>
    <col min="12" max="12" width="0.83203125" hidden="1" customWidth="1"/>
    <col min="13" max="13" width="21.1640625" customWidth="1"/>
    <col min="14" max="14" width="20.5" customWidth="1"/>
    <col min="15" max="15" width="19.83203125" customWidth="1"/>
    <col min="16" max="16" width="17.1640625" customWidth="1"/>
    <col min="17" max="17" width="0.83203125" hidden="1" customWidth="1"/>
    <col min="20" max="20" width="13" bestFit="1" customWidth="1"/>
    <col min="21" max="21" width="13" customWidth="1"/>
  </cols>
  <sheetData>
    <row r="1" spans="1:24" ht="12.2" customHeight="1"/>
    <row r="2" spans="1:24" ht="13.5" customHeight="1">
      <c r="A2" s="249" t="s">
        <v>286</v>
      </c>
      <c r="B2" s="249"/>
      <c r="C2" s="249"/>
      <c r="D2" s="249"/>
      <c r="E2" s="249"/>
      <c r="F2" s="249"/>
      <c r="G2" s="249"/>
      <c r="H2" s="249"/>
      <c r="I2" s="249"/>
    </row>
    <row r="3" spans="1:24" ht="13.5" customHeight="1">
      <c r="A3" s="249" t="s">
        <v>287</v>
      </c>
      <c r="B3" s="249"/>
      <c r="C3" s="249"/>
      <c r="D3" s="249"/>
      <c r="E3" s="249"/>
      <c r="F3" s="249"/>
      <c r="G3" s="249"/>
      <c r="H3" s="249"/>
      <c r="I3" s="249"/>
    </row>
    <row r="4" spans="1:24" ht="15.75" customHeight="1">
      <c r="A4" s="250" t="s">
        <v>288</v>
      </c>
      <c r="B4" s="250"/>
      <c r="C4" s="250"/>
      <c r="D4" s="250"/>
      <c r="E4" s="250"/>
      <c r="F4" s="250"/>
      <c r="G4" s="250"/>
      <c r="H4" s="250"/>
      <c r="I4" s="250"/>
    </row>
    <row r="5" spans="1:24" ht="15.75" customHeight="1">
      <c r="A5" s="249" t="s">
        <v>289</v>
      </c>
      <c r="B5" s="249"/>
      <c r="C5" s="249"/>
      <c r="D5" s="249"/>
      <c r="E5" s="249"/>
      <c r="F5" s="249"/>
      <c r="G5" s="249"/>
      <c r="H5" s="249"/>
      <c r="I5" s="249"/>
    </row>
    <row r="6" spans="1:24" ht="15" customHeight="1">
      <c r="A6" s="249" t="s">
        <v>290</v>
      </c>
      <c r="B6" s="249"/>
      <c r="C6" s="249"/>
      <c r="D6" s="249"/>
      <c r="E6" s="249"/>
      <c r="F6" s="249"/>
      <c r="G6" s="249"/>
      <c r="H6" s="249"/>
      <c r="I6" s="249"/>
    </row>
    <row r="7" spans="1:24" ht="14.25" customHeight="1">
      <c r="A7" s="251" t="s">
        <v>291</v>
      </c>
      <c r="B7" s="251"/>
      <c r="C7" s="251"/>
      <c r="D7" s="251"/>
      <c r="E7" s="251"/>
      <c r="F7" s="251"/>
      <c r="G7" s="251"/>
      <c r="H7" s="251"/>
      <c r="I7" s="251"/>
    </row>
    <row r="8" spans="1:24" ht="14.25" customHeight="1">
      <c r="A8" s="13"/>
      <c r="B8" s="13"/>
      <c r="C8" s="13"/>
      <c r="D8" s="13"/>
      <c r="E8" s="13"/>
      <c r="F8" s="13"/>
      <c r="G8" s="13"/>
      <c r="H8" s="13"/>
      <c r="I8" s="13"/>
    </row>
    <row r="9" spans="1:24" ht="20.25" customHeight="1">
      <c r="A9" s="252" t="s">
        <v>293</v>
      </c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</row>
    <row r="10" spans="1:24" ht="20.25" customHeight="1">
      <c r="A10" s="252" t="s">
        <v>292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</row>
    <row r="11" spans="1:24" ht="22.5" customHeight="1" thickBot="1">
      <c r="A11" s="266" t="s">
        <v>305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24" ht="20.25" customHeight="1" thickTop="1" thickBot="1">
      <c r="A12" s="253" t="s">
        <v>296</v>
      </c>
      <c r="B12" s="255" t="s">
        <v>106</v>
      </c>
      <c r="C12" s="257" t="s">
        <v>297</v>
      </c>
      <c r="D12" s="258"/>
      <c r="E12" s="258"/>
      <c r="F12" s="258"/>
      <c r="G12" s="259" t="s">
        <v>300</v>
      </c>
      <c r="H12" s="260"/>
      <c r="I12" s="260"/>
      <c r="J12" s="260"/>
      <c r="K12" s="260"/>
      <c r="L12" s="261" t="s">
        <v>301</v>
      </c>
      <c r="M12" s="260"/>
      <c r="N12" s="261" t="s">
        <v>302</v>
      </c>
      <c r="O12" s="261" t="s">
        <v>303</v>
      </c>
      <c r="P12" s="262" t="s">
        <v>295</v>
      </c>
      <c r="Q12" s="263"/>
    </row>
    <row r="13" spans="1:24" ht="42" thickTop="1" thickBot="1">
      <c r="A13" s="254"/>
      <c r="B13" s="256"/>
      <c r="C13" s="57" t="s">
        <v>284</v>
      </c>
      <c r="D13" s="264" t="s">
        <v>285</v>
      </c>
      <c r="E13" s="265"/>
      <c r="F13" s="58" t="s">
        <v>105</v>
      </c>
      <c r="G13" s="260"/>
      <c r="H13" s="260"/>
      <c r="I13" s="260"/>
      <c r="J13" s="260"/>
      <c r="K13" s="260"/>
      <c r="L13" s="260"/>
      <c r="M13" s="260"/>
      <c r="N13" s="260"/>
      <c r="O13" s="260"/>
      <c r="P13" s="263"/>
      <c r="Q13" s="263"/>
    </row>
    <row r="14" spans="1:24" ht="56.25" customHeight="1" thickTop="1" thickBot="1">
      <c r="A14" s="2"/>
      <c r="B14" s="15"/>
      <c r="C14" s="17">
        <v>10</v>
      </c>
      <c r="D14" s="186">
        <v>10</v>
      </c>
      <c r="E14" s="186"/>
      <c r="F14" s="18">
        <v>10</v>
      </c>
      <c r="G14" s="246" t="s">
        <v>304</v>
      </c>
      <c r="H14" s="157"/>
      <c r="I14" s="157"/>
      <c r="J14" s="157"/>
      <c r="K14" s="157"/>
      <c r="L14" s="247"/>
      <c r="M14" s="247"/>
      <c r="N14" s="26"/>
      <c r="O14" s="2"/>
      <c r="P14" s="180"/>
      <c r="Q14" s="180"/>
      <c r="V14" s="14"/>
      <c r="W14" s="14"/>
      <c r="X14" s="14"/>
    </row>
    <row r="15" spans="1:24" ht="44.25" customHeight="1" thickTop="1" thickBot="1">
      <c r="A15" s="2"/>
      <c r="B15" s="17">
        <v>401</v>
      </c>
      <c r="C15" s="15"/>
      <c r="D15" s="157"/>
      <c r="E15" s="157"/>
      <c r="F15" s="15" t="s">
        <v>0</v>
      </c>
      <c r="G15" s="156" t="s">
        <v>107</v>
      </c>
      <c r="H15" s="248"/>
      <c r="I15" s="248"/>
      <c r="J15" s="248"/>
      <c r="K15" s="248"/>
      <c r="L15" s="215">
        <v>80000</v>
      </c>
      <c r="M15" s="215"/>
      <c r="N15" s="29">
        <v>110000</v>
      </c>
      <c r="O15" s="69">
        <v>110000</v>
      </c>
      <c r="P15" s="180"/>
      <c r="Q15" s="180"/>
    </row>
    <row r="16" spans="1:24" ht="22.5" customHeight="1" thickTop="1" thickBot="1">
      <c r="A16" s="4"/>
      <c r="B16" s="15" t="s">
        <v>1</v>
      </c>
      <c r="C16" s="19"/>
      <c r="D16" s="175"/>
      <c r="E16" s="175"/>
      <c r="F16" s="17">
        <v>31</v>
      </c>
      <c r="G16" s="156" t="s">
        <v>108</v>
      </c>
      <c r="H16" s="157"/>
      <c r="I16" s="157"/>
      <c r="J16" s="157"/>
      <c r="K16" s="157"/>
      <c r="L16" s="189">
        <v>50000</v>
      </c>
      <c r="M16" s="189"/>
      <c r="N16" s="27">
        <v>100000</v>
      </c>
      <c r="O16" s="60">
        <v>100000</v>
      </c>
      <c r="P16" s="159"/>
      <c r="Q16" s="159"/>
    </row>
    <row r="17" spans="1:21" ht="22.5" customHeight="1" thickTop="1" thickBot="1">
      <c r="A17" s="6"/>
      <c r="B17" s="20"/>
      <c r="C17" s="20"/>
      <c r="D17" s="190"/>
      <c r="E17" s="190"/>
      <c r="F17" s="20"/>
      <c r="G17" s="168" t="s">
        <v>309</v>
      </c>
      <c r="H17" s="168"/>
      <c r="I17" s="168"/>
      <c r="J17" s="168"/>
      <c r="K17" s="168"/>
      <c r="L17" s="203">
        <f>(L15+L16)</f>
        <v>130000</v>
      </c>
      <c r="M17" s="203"/>
      <c r="N17" s="28">
        <f>(N15+N16)</f>
        <v>210000</v>
      </c>
      <c r="O17" s="68">
        <f>(O15+O16)</f>
        <v>210000</v>
      </c>
      <c r="P17" s="170"/>
      <c r="Q17" s="170"/>
    </row>
    <row r="18" spans="1:21" ht="23.25" customHeight="1" thickTop="1" thickBot="1">
      <c r="A18" s="4"/>
      <c r="B18" s="19"/>
      <c r="C18" s="19"/>
      <c r="D18" s="192">
        <v>20</v>
      </c>
      <c r="E18" s="192"/>
      <c r="F18" s="21">
        <v>30</v>
      </c>
      <c r="G18" s="187" t="s">
        <v>109</v>
      </c>
      <c r="H18" s="157"/>
      <c r="I18" s="157"/>
      <c r="J18" s="157"/>
      <c r="K18" s="157"/>
      <c r="L18" s="242">
        <v>0</v>
      </c>
      <c r="M18" s="242"/>
      <c r="N18" s="39">
        <v>0</v>
      </c>
      <c r="O18" s="64">
        <v>0</v>
      </c>
      <c r="P18" s="159"/>
      <c r="Q18" s="159"/>
      <c r="U18" s="1"/>
    </row>
    <row r="19" spans="1:21" ht="22.5" customHeight="1" thickTop="1" thickBot="1">
      <c r="A19" s="4"/>
      <c r="B19" s="15" t="s">
        <v>3</v>
      </c>
      <c r="C19" s="19"/>
      <c r="D19" s="175"/>
      <c r="E19" s="175"/>
      <c r="F19" s="17">
        <v>31</v>
      </c>
      <c r="G19" s="156" t="s">
        <v>110</v>
      </c>
      <c r="H19" s="157"/>
      <c r="I19" s="157"/>
      <c r="J19" s="157"/>
      <c r="K19" s="157"/>
      <c r="L19" s="236">
        <v>0</v>
      </c>
      <c r="M19" s="236"/>
      <c r="N19" s="30">
        <v>500</v>
      </c>
      <c r="O19" s="70">
        <v>500</v>
      </c>
      <c r="P19" s="159"/>
      <c r="Q19" s="159"/>
    </row>
    <row r="20" spans="1:21" ht="22.5" customHeight="1" thickTop="1" thickBot="1">
      <c r="A20" s="4"/>
      <c r="B20" s="15" t="s">
        <v>4</v>
      </c>
      <c r="C20" s="19"/>
      <c r="D20" s="175"/>
      <c r="E20" s="175"/>
      <c r="F20" s="17">
        <v>32</v>
      </c>
      <c r="G20" s="156" t="s">
        <v>111</v>
      </c>
      <c r="H20" s="157"/>
      <c r="I20" s="157"/>
      <c r="J20" s="157"/>
      <c r="K20" s="157"/>
      <c r="L20" s="236">
        <v>0</v>
      </c>
      <c r="M20" s="236"/>
      <c r="N20" s="37">
        <v>0</v>
      </c>
      <c r="O20" s="61">
        <v>0</v>
      </c>
      <c r="P20" s="159"/>
      <c r="Q20" s="159"/>
    </row>
    <row r="21" spans="1:21" ht="22.5" customHeight="1" thickTop="1" thickBot="1">
      <c r="A21" s="4"/>
      <c r="B21" s="15" t="s">
        <v>5</v>
      </c>
      <c r="C21" s="19"/>
      <c r="D21" s="175"/>
      <c r="E21" s="175"/>
      <c r="F21" s="17">
        <v>33</v>
      </c>
      <c r="G21" s="156" t="s">
        <v>112</v>
      </c>
      <c r="H21" s="157"/>
      <c r="I21" s="157"/>
      <c r="J21" s="157"/>
      <c r="K21" s="157"/>
      <c r="L21" s="236">
        <v>0</v>
      </c>
      <c r="M21" s="236"/>
      <c r="N21" s="30">
        <v>5000</v>
      </c>
      <c r="O21" s="70">
        <v>5000</v>
      </c>
      <c r="P21" s="159"/>
      <c r="Q21" s="159"/>
    </row>
    <row r="22" spans="1:21" ht="19.5" customHeight="1" thickTop="1" thickBot="1">
      <c r="A22" s="6"/>
      <c r="B22" s="20"/>
      <c r="C22" s="20"/>
      <c r="D22" s="190"/>
      <c r="E22" s="190"/>
      <c r="F22" s="20"/>
      <c r="G22" s="168" t="s">
        <v>310</v>
      </c>
      <c r="H22" s="168"/>
      <c r="I22" s="168"/>
      <c r="J22" s="168"/>
      <c r="K22" s="168"/>
      <c r="L22" s="234">
        <f>(L18+L19+L20+L21)</f>
        <v>0</v>
      </c>
      <c r="M22" s="234"/>
      <c r="N22" s="31">
        <f>(N18+N19+N20+N21)</f>
        <v>5500</v>
      </c>
      <c r="O22" s="72">
        <f>(O18+O19+O20+O21)</f>
        <v>5500</v>
      </c>
      <c r="P22" s="170"/>
      <c r="Q22" s="170"/>
    </row>
    <row r="23" spans="1:21" ht="23.25" customHeight="1" thickTop="1" thickBot="1">
      <c r="A23" s="4"/>
      <c r="B23" s="19"/>
      <c r="C23" s="19"/>
      <c r="D23" s="192">
        <v>30</v>
      </c>
      <c r="E23" s="192"/>
      <c r="F23" s="21">
        <v>20</v>
      </c>
      <c r="G23" s="187" t="s">
        <v>113</v>
      </c>
      <c r="H23" s="157"/>
      <c r="I23" s="157"/>
      <c r="J23" s="157"/>
      <c r="K23" s="157"/>
      <c r="L23" s="188">
        <v>0</v>
      </c>
      <c r="M23" s="188"/>
      <c r="N23" s="39">
        <v>0</v>
      </c>
      <c r="O23" s="64">
        <v>0</v>
      </c>
      <c r="P23" s="159"/>
      <c r="Q23" s="159"/>
    </row>
    <row r="24" spans="1:21" ht="22.5" customHeight="1" thickTop="1" thickBot="1">
      <c r="A24" s="4"/>
      <c r="B24" s="15" t="s">
        <v>6</v>
      </c>
      <c r="C24" s="19"/>
      <c r="D24" s="175"/>
      <c r="E24" s="175"/>
      <c r="F24" s="17">
        <v>21</v>
      </c>
      <c r="G24" s="156" t="s">
        <v>114</v>
      </c>
      <c r="H24" s="157"/>
      <c r="I24" s="157"/>
      <c r="J24" s="157"/>
      <c r="K24" s="157"/>
      <c r="L24" s="224">
        <v>2000</v>
      </c>
      <c r="M24" s="225"/>
      <c r="N24" s="74">
        <v>10000</v>
      </c>
      <c r="O24" s="74">
        <v>10000</v>
      </c>
      <c r="P24" s="159"/>
      <c r="Q24" s="159"/>
    </row>
    <row r="25" spans="1:21" ht="22.5" customHeight="1" thickTop="1" thickBot="1">
      <c r="A25" s="4"/>
      <c r="B25" s="15" t="s">
        <v>7</v>
      </c>
      <c r="C25" s="19"/>
      <c r="D25" s="175"/>
      <c r="E25" s="175"/>
      <c r="F25" s="17">
        <v>22</v>
      </c>
      <c r="G25" s="156" t="s">
        <v>115</v>
      </c>
      <c r="H25" s="157"/>
      <c r="I25" s="157"/>
      <c r="J25" s="157"/>
      <c r="K25" s="157"/>
      <c r="L25" s="183">
        <v>0</v>
      </c>
      <c r="M25" s="183"/>
      <c r="N25" s="76">
        <v>0</v>
      </c>
      <c r="O25" s="76">
        <v>0</v>
      </c>
      <c r="P25" s="159"/>
      <c r="Q25" s="159"/>
    </row>
    <row r="26" spans="1:21" ht="30.95" customHeight="1" thickTop="1" thickBot="1">
      <c r="A26" s="4"/>
      <c r="B26" s="15" t="s">
        <v>8</v>
      </c>
      <c r="C26" s="19"/>
      <c r="D26" s="175"/>
      <c r="E26" s="175"/>
      <c r="F26" s="17">
        <v>23</v>
      </c>
      <c r="G26" s="156" t="s">
        <v>116</v>
      </c>
      <c r="H26" s="157"/>
      <c r="I26" s="157"/>
      <c r="J26" s="157"/>
      <c r="K26" s="157"/>
      <c r="L26" s="224">
        <v>500</v>
      </c>
      <c r="M26" s="225"/>
      <c r="N26" s="80">
        <v>5000</v>
      </c>
      <c r="O26" s="80">
        <v>5000</v>
      </c>
      <c r="P26" s="159"/>
      <c r="Q26" s="159"/>
    </row>
    <row r="27" spans="1:21" ht="30.75" customHeight="1" thickTop="1" thickBot="1">
      <c r="A27" s="4"/>
      <c r="B27" s="15" t="s">
        <v>9</v>
      </c>
      <c r="C27" s="19"/>
      <c r="D27" s="175"/>
      <c r="E27" s="175"/>
      <c r="F27" s="17">
        <v>24</v>
      </c>
      <c r="G27" s="156" t="s">
        <v>117</v>
      </c>
      <c r="H27" s="157"/>
      <c r="I27" s="157"/>
      <c r="J27" s="157"/>
      <c r="K27" s="157"/>
      <c r="L27" s="228">
        <v>2000</v>
      </c>
      <c r="M27" s="229"/>
      <c r="N27" s="77">
        <v>10000</v>
      </c>
      <c r="O27" s="77">
        <v>10000</v>
      </c>
      <c r="P27" s="159"/>
      <c r="Q27" s="159"/>
    </row>
    <row r="28" spans="1:21" ht="22.5" customHeight="1" thickTop="1" thickBot="1">
      <c r="A28" s="6"/>
      <c r="B28" s="20"/>
      <c r="C28" s="20"/>
      <c r="D28" s="190"/>
      <c r="E28" s="190"/>
      <c r="F28" s="20"/>
      <c r="G28" s="168" t="s">
        <v>311</v>
      </c>
      <c r="H28" s="168"/>
      <c r="I28" s="168"/>
      <c r="J28" s="168"/>
      <c r="K28" s="168"/>
      <c r="L28" s="203">
        <f>(L23+L24+L25+L26+L27)</f>
        <v>4500</v>
      </c>
      <c r="M28" s="203"/>
      <c r="N28" s="75">
        <f>(N23+N24+N25+N26+N27)</f>
        <v>25000</v>
      </c>
      <c r="O28" s="75">
        <f>(O23+O24+O25+O26+O27)</f>
        <v>25000</v>
      </c>
      <c r="P28" s="170"/>
      <c r="Q28" s="170"/>
    </row>
    <row r="29" spans="1:21" ht="23.25" customHeight="1" thickTop="1" thickBot="1">
      <c r="A29" s="4"/>
      <c r="B29" s="19"/>
      <c r="C29" s="19"/>
      <c r="D29" s="192">
        <v>40</v>
      </c>
      <c r="E29" s="192"/>
      <c r="F29" s="21">
        <v>10</v>
      </c>
      <c r="G29" s="187" t="s">
        <v>118</v>
      </c>
      <c r="H29" s="157"/>
      <c r="I29" s="157"/>
      <c r="J29" s="157"/>
      <c r="K29" s="157"/>
      <c r="L29" s="242">
        <v>0</v>
      </c>
      <c r="M29" s="242"/>
      <c r="N29" s="49">
        <v>0</v>
      </c>
      <c r="O29" s="64">
        <v>0</v>
      </c>
      <c r="P29" s="159"/>
      <c r="Q29" s="159"/>
    </row>
    <row r="30" spans="1:21" ht="30.95" customHeight="1" thickTop="1" thickBot="1">
      <c r="A30" s="4"/>
      <c r="B30" s="17">
        <v>405</v>
      </c>
      <c r="C30" s="19"/>
      <c r="D30" s="175"/>
      <c r="E30" s="175"/>
      <c r="F30" s="17">
        <v>11</v>
      </c>
      <c r="G30" s="156" t="s">
        <v>119</v>
      </c>
      <c r="H30" s="157"/>
      <c r="I30" s="157"/>
      <c r="J30" s="157"/>
      <c r="K30" s="157"/>
      <c r="L30" s="215">
        <v>30000</v>
      </c>
      <c r="M30" s="215"/>
      <c r="N30" s="42">
        <v>50000</v>
      </c>
      <c r="O30" s="77">
        <v>50000</v>
      </c>
      <c r="P30" s="159"/>
      <c r="Q30" s="159"/>
    </row>
    <row r="31" spans="1:21" ht="22.5" customHeight="1" thickTop="1" thickBot="1">
      <c r="A31" s="4"/>
      <c r="B31" s="17">
        <v>403</v>
      </c>
      <c r="C31" s="19"/>
      <c r="D31" s="175"/>
      <c r="E31" s="175"/>
      <c r="F31" s="17">
        <v>12</v>
      </c>
      <c r="G31" s="156" t="s">
        <v>120</v>
      </c>
      <c r="H31" s="157"/>
      <c r="I31" s="157"/>
      <c r="J31" s="157"/>
      <c r="K31" s="157"/>
      <c r="L31" s="183">
        <v>0</v>
      </c>
      <c r="M31" s="183"/>
      <c r="N31" s="37">
        <v>0</v>
      </c>
      <c r="O31" s="61">
        <v>0</v>
      </c>
      <c r="P31" s="159"/>
      <c r="Q31" s="159"/>
    </row>
    <row r="32" spans="1:21" ht="22.5" customHeight="1" thickTop="1" thickBot="1">
      <c r="A32" s="4"/>
      <c r="B32" s="17">
        <v>451</v>
      </c>
      <c r="C32" s="19"/>
      <c r="D32" s="175"/>
      <c r="E32" s="175"/>
      <c r="F32" s="17">
        <v>13</v>
      </c>
      <c r="G32" s="156" t="s">
        <v>121</v>
      </c>
      <c r="H32" s="157"/>
      <c r="I32" s="157"/>
      <c r="J32" s="157"/>
      <c r="K32" s="157"/>
      <c r="L32" s="183">
        <v>0</v>
      </c>
      <c r="M32" s="183"/>
      <c r="N32" s="37">
        <v>0</v>
      </c>
      <c r="O32" s="61">
        <v>0</v>
      </c>
      <c r="P32" s="159"/>
      <c r="Q32" s="159"/>
    </row>
    <row r="33" spans="1:17" ht="38.85" customHeight="1" thickTop="1" thickBot="1">
      <c r="A33" s="2"/>
      <c r="B33" s="15" t="s">
        <v>10</v>
      </c>
      <c r="C33" s="15"/>
      <c r="D33" s="157"/>
      <c r="E33" s="157"/>
      <c r="F33" s="17">
        <v>14</v>
      </c>
      <c r="G33" s="156" t="s">
        <v>122</v>
      </c>
      <c r="H33" s="157"/>
      <c r="I33" s="157"/>
      <c r="J33" s="157"/>
      <c r="K33" s="157"/>
      <c r="L33" s="228">
        <v>500</v>
      </c>
      <c r="M33" s="229"/>
      <c r="N33" s="50">
        <v>10000</v>
      </c>
      <c r="O33" s="80">
        <v>10000</v>
      </c>
      <c r="P33" s="180"/>
      <c r="Q33" s="180"/>
    </row>
    <row r="34" spans="1:17" ht="15.75" customHeight="1" thickTop="1" thickBot="1">
      <c r="A34" s="237" t="s">
        <v>312</v>
      </c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06">
        <f>(L17+L22+L28+L29+L30+L31+L32+L33)</f>
        <v>165000</v>
      </c>
      <c r="M34" s="206"/>
      <c r="N34" s="27">
        <f>(N17+N22+N28+N30+N33)</f>
        <v>300500</v>
      </c>
      <c r="O34" s="60">
        <f>(O17+O22+O28+O30+O33)</f>
        <v>300500</v>
      </c>
      <c r="P34" s="163"/>
      <c r="Q34" s="163"/>
    </row>
    <row r="35" spans="1:17" ht="20.25" customHeight="1" thickTop="1" thickBot="1">
      <c r="A35" s="181" t="s">
        <v>313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206">
        <v>165000</v>
      </c>
      <c r="M35" s="206"/>
      <c r="N35" s="27">
        <v>300500</v>
      </c>
      <c r="O35" s="60">
        <v>300500</v>
      </c>
      <c r="P35" s="159"/>
      <c r="Q35" s="159"/>
    </row>
    <row r="36" spans="1:17" ht="17.25" customHeight="1" thickTop="1" thickBot="1">
      <c r="A36" s="22"/>
      <c r="B36" s="22"/>
      <c r="C36" s="22"/>
      <c r="D36" s="244"/>
      <c r="E36" s="244"/>
      <c r="F36" s="17">
        <v>30</v>
      </c>
      <c r="G36" s="187" t="s">
        <v>123</v>
      </c>
      <c r="H36" s="157"/>
      <c r="I36" s="157"/>
      <c r="J36" s="157"/>
      <c r="K36" s="157"/>
      <c r="L36" s="245">
        <v>0</v>
      </c>
      <c r="M36" s="245"/>
      <c r="N36" s="51">
        <v>0</v>
      </c>
      <c r="O36" s="73">
        <v>0</v>
      </c>
      <c r="P36" s="163"/>
      <c r="Q36" s="163"/>
    </row>
    <row r="37" spans="1:17" ht="22.5" customHeight="1" thickTop="1" thickBot="1">
      <c r="A37" s="19"/>
      <c r="B37" s="15" t="s">
        <v>11</v>
      </c>
      <c r="C37" s="19"/>
      <c r="D37" s="175"/>
      <c r="E37" s="175"/>
      <c r="F37" s="17">
        <v>31</v>
      </c>
      <c r="G37" s="156" t="s">
        <v>124</v>
      </c>
      <c r="H37" s="157"/>
      <c r="I37" s="157"/>
      <c r="J37" s="157"/>
      <c r="K37" s="157"/>
      <c r="L37" s="232">
        <v>0</v>
      </c>
      <c r="M37" s="233"/>
      <c r="N37" s="30">
        <v>500</v>
      </c>
      <c r="O37" s="70">
        <v>500</v>
      </c>
      <c r="P37" s="159"/>
      <c r="Q37" s="159"/>
    </row>
    <row r="38" spans="1:17" ht="22.5" customHeight="1" thickTop="1" thickBot="1">
      <c r="A38" s="19"/>
      <c r="B38" s="15" t="s">
        <v>12</v>
      </c>
      <c r="C38" s="19"/>
      <c r="D38" s="175"/>
      <c r="E38" s="175"/>
      <c r="F38" s="17">
        <v>32</v>
      </c>
      <c r="G38" s="156" t="s">
        <v>125</v>
      </c>
      <c r="H38" s="157"/>
      <c r="I38" s="157"/>
      <c r="J38" s="157"/>
      <c r="K38" s="157"/>
      <c r="L38" s="189">
        <v>130000</v>
      </c>
      <c r="M38" s="189"/>
      <c r="N38" s="27">
        <v>140000</v>
      </c>
      <c r="O38" s="60">
        <v>140000</v>
      </c>
      <c r="P38" s="159"/>
      <c r="Q38" s="159"/>
    </row>
    <row r="39" spans="1:17" ht="22.5" customHeight="1" thickTop="1" thickBot="1">
      <c r="A39" s="19"/>
      <c r="B39" s="15" t="s">
        <v>13</v>
      </c>
      <c r="C39" s="19"/>
      <c r="D39" s="175"/>
      <c r="E39" s="175"/>
      <c r="F39" s="17">
        <v>33</v>
      </c>
      <c r="G39" s="156" t="s">
        <v>126</v>
      </c>
      <c r="H39" s="157"/>
      <c r="I39" s="157"/>
      <c r="J39" s="157"/>
      <c r="K39" s="157"/>
      <c r="L39" s="236">
        <v>0</v>
      </c>
      <c r="M39" s="236"/>
      <c r="N39" s="47">
        <v>0</v>
      </c>
      <c r="O39" s="61">
        <v>0</v>
      </c>
      <c r="P39" s="159"/>
      <c r="Q39" s="159"/>
    </row>
    <row r="40" spans="1:17" ht="22.5" customHeight="1" thickTop="1" thickBot="1">
      <c r="A40" s="19"/>
      <c r="B40" s="15" t="s">
        <v>13</v>
      </c>
      <c r="C40" s="19"/>
      <c r="D40" s="175"/>
      <c r="E40" s="175"/>
      <c r="F40" s="17">
        <v>34</v>
      </c>
      <c r="G40" s="156" t="s">
        <v>127</v>
      </c>
      <c r="H40" s="157"/>
      <c r="I40" s="157"/>
      <c r="J40" s="157"/>
      <c r="K40" s="157"/>
      <c r="L40" s="236">
        <v>0</v>
      </c>
      <c r="M40" s="236"/>
      <c r="N40" s="47">
        <v>0</v>
      </c>
      <c r="O40" s="61">
        <v>0</v>
      </c>
      <c r="P40" s="159"/>
      <c r="Q40" s="159"/>
    </row>
    <row r="41" spans="1:17" ht="24" customHeight="1" thickTop="1" thickBot="1">
      <c r="A41" s="20"/>
      <c r="B41" s="20"/>
      <c r="C41" s="20"/>
      <c r="D41" s="190"/>
      <c r="E41" s="190"/>
      <c r="F41" s="20"/>
      <c r="G41" s="168" t="s">
        <v>314</v>
      </c>
      <c r="H41" s="168"/>
      <c r="I41" s="168"/>
      <c r="J41" s="168"/>
      <c r="K41" s="168"/>
      <c r="L41" s="191">
        <f>(L29+L30+L31+L32+L33+L36+L37+L38+L39+L40)</f>
        <v>160500</v>
      </c>
      <c r="M41" s="191"/>
      <c r="N41" s="28">
        <f>(N29+N30+N31+N32+N33+N36+N37+N38+N39+N40)</f>
        <v>200500</v>
      </c>
      <c r="O41" s="68">
        <f>(O29+O30+O31+O32+O33+O36+O37+O38+O39+O40)</f>
        <v>200500</v>
      </c>
      <c r="P41" s="170"/>
      <c r="Q41" s="170"/>
    </row>
    <row r="42" spans="1:17" ht="23.25" customHeight="1" thickTop="1" thickBot="1">
      <c r="A42" s="19"/>
      <c r="B42" s="19"/>
      <c r="C42" s="19"/>
      <c r="D42" s="192">
        <v>50</v>
      </c>
      <c r="E42" s="192"/>
      <c r="F42" s="21">
        <v>10</v>
      </c>
      <c r="G42" s="187" t="s">
        <v>128</v>
      </c>
      <c r="H42" s="157"/>
      <c r="I42" s="157"/>
      <c r="J42" s="157"/>
      <c r="K42" s="157"/>
      <c r="L42" s="242">
        <v>0</v>
      </c>
      <c r="M42" s="242"/>
      <c r="N42" s="49">
        <v>0</v>
      </c>
      <c r="O42" s="64">
        <v>0</v>
      </c>
      <c r="P42" s="159"/>
      <c r="Q42" s="159"/>
    </row>
    <row r="43" spans="1:17" ht="36" customHeight="1" thickTop="1" thickBot="1">
      <c r="A43" s="15"/>
      <c r="B43" s="15" t="s">
        <v>14</v>
      </c>
      <c r="C43" s="15"/>
      <c r="D43" s="157"/>
      <c r="E43" s="157"/>
      <c r="F43" s="15" t="s">
        <v>15</v>
      </c>
      <c r="G43" s="216" t="s">
        <v>294</v>
      </c>
      <c r="H43" s="217"/>
      <c r="I43" s="217"/>
      <c r="J43" s="217"/>
      <c r="K43" s="217"/>
      <c r="L43" s="215">
        <v>9158000</v>
      </c>
      <c r="M43" s="215"/>
      <c r="N43" s="29">
        <v>9158000</v>
      </c>
      <c r="O43" s="77">
        <v>9158000</v>
      </c>
      <c r="P43" s="180"/>
      <c r="Q43" s="180"/>
    </row>
    <row r="44" spans="1:17" ht="36" customHeight="1" thickTop="1" thickBot="1">
      <c r="A44" s="15"/>
      <c r="B44" s="17">
        <v>408</v>
      </c>
      <c r="C44" s="15"/>
      <c r="D44" s="157"/>
      <c r="E44" s="157"/>
      <c r="F44" s="15" t="s">
        <v>16</v>
      </c>
      <c r="G44" s="221" t="s">
        <v>129</v>
      </c>
      <c r="H44" s="222"/>
      <c r="I44" s="222"/>
      <c r="J44" s="222"/>
      <c r="K44" s="222"/>
      <c r="L44" s="158">
        <v>0</v>
      </c>
      <c r="M44" s="158"/>
      <c r="N44" s="46">
        <v>0</v>
      </c>
      <c r="O44" s="76">
        <v>0</v>
      </c>
      <c r="P44" s="180"/>
      <c r="Q44" s="180"/>
    </row>
    <row r="45" spans="1:17" ht="36" customHeight="1" thickTop="1" thickBot="1">
      <c r="A45" s="15"/>
      <c r="B45" s="17">
        <v>405</v>
      </c>
      <c r="C45" s="15"/>
      <c r="D45" s="157"/>
      <c r="E45" s="157"/>
      <c r="F45" s="15" t="s">
        <v>17</v>
      </c>
      <c r="G45" s="156" t="s">
        <v>130</v>
      </c>
      <c r="H45" s="157"/>
      <c r="I45" s="157"/>
      <c r="J45" s="157"/>
      <c r="K45" s="157"/>
      <c r="L45" s="158">
        <v>0</v>
      </c>
      <c r="M45" s="158"/>
      <c r="N45" s="46">
        <v>0</v>
      </c>
      <c r="O45" s="76">
        <v>0</v>
      </c>
      <c r="P45" s="180"/>
      <c r="Q45" s="180"/>
    </row>
    <row r="46" spans="1:17" ht="22.5" customHeight="1" thickTop="1" thickBot="1">
      <c r="A46" s="19"/>
      <c r="B46" s="19"/>
      <c r="C46" s="19"/>
      <c r="D46" s="175"/>
      <c r="E46" s="175"/>
      <c r="F46" s="17">
        <v>40</v>
      </c>
      <c r="G46" s="156" t="s">
        <v>131</v>
      </c>
      <c r="H46" s="157"/>
      <c r="I46" s="157"/>
      <c r="J46" s="157"/>
      <c r="K46" s="157"/>
      <c r="L46" s="183">
        <v>0</v>
      </c>
      <c r="M46" s="183"/>
      <c r="N46" s="37">
        <v>0</v>
      </c>
      <c r="O46" s="76">
        <v>0</v>
      </c>
      <c r="P46" s="159"/>
      <c r="Q46" s="159"/>
    </row>
    <row r="47" spans="1:17" ht="20.25" customHeight="1" thickTop="1" thickBot="1">
      <c r="A47" s="20"/>
      <c r="B47" s="20"/>
      <c r="C47" s="20"/>
      <c r="D47" s="190"/>
      <c r="E47" s="190"/>
      <c r="F47" s="20"/>
      <c r="G47" s="168" t="s">
        <v>315</v>
      </c>
      <c r="H47" s="168"/>
      <c r="I47" s="168"/>
      <c r="J47" s="168"/>
      <c r="K47" s="168"/>
      <c r="L47" s="191">
        <f>(L42+L43+L44+L45+L46)</f>
        <v>9158000</v>
      </c>
      <c r="M47" s="191"/>
      <c r="N47" s="28">
        <f>(N42+N43+N44+N45+N46)</f>
        <v>9158000</v>
      </c>
      <c r="O47" s="68">
        <f>(O42+O43+O44+O45+O46)</f>
        <v>9158000</v>
      </c>
      <c r="P47" s="170"/>
      <c r="Q47" s="170"/>
    </row>
    <row r="48" spans="1:17" ht="20.25" customHeight="1" thickTop="1" thickBot="1">
      <c r="A48" s="23"/>
      <c r="B48" s="23"/>
      <c r="C48" s="23"/>
      <c r="D48" s="184"/>
      <c r="E48" s="184"/>
      <c r="F48" s="23"/>
      <c r="G48" s="172" t="s">
        <v>316</v>
      </c>
      <c r="H48" s="172"/>
      <c r="I48" s="172"/>
      <c r="J48" s="172"/>
      <c r="K48" s="172"/>
      <c r="L48" s="243">
        <f>(L17+L22+L28+L41+L47)</f>
        <v>9453000</v>
      </c>
      <c r="M48" s="243"/>
      <c r="N48" s="32">
        <f>(N17+N22+N28+N41+N47)</f>
        <v>9599000</v>
      </c>
      <c r="O48" s="63">
        <f>(O17+O22+O28+O41+O47)</f>
        <v>9599000</v>
      </c>
      <c r="P48" s="174"/>
      <c r="Q48" s="174"/>
    </row>
    <row r="49" spans="1:17" ht="36" customHeight="1" thickTop="1" thickBot="1">
      <c r="A49" s="15"/>
      <c r="B49" s="15"/>
      <c r="C49" s="17">
        <v>20</v>
      </c>
      <c r="D49" s="186">
        <v>10</v>
      </c>
      <c r="E49" s="186"/>
      <c r="F49" s="18">
        <v>20</v>
      </c>
      <c r="G49" s="187" t="s">
        <v>132</v>
      </c>
      <c r="H49" s="157"/>
      <c r="I49" s="157"/>
      <c r="J49" s="157"/>
      <c r="K49" s="157"/>
      <c r="L49" s="188">
        <v>0</v>
      </c>
      <c r="M49" s="188"/>
      <c r="N49" s="81">
        <v>0</v>
      </c>
      <c r="O49" s="81">
        <v>0</v>
      </c>
      <c r="P49" s="180"/>
      <c r="Q49" s="180"/>
    </row>
    <row r="50" spans="1:17" ht="30.95" customHeight="1" thickTop="1" thickBot="1">
      <c r="A50" s="19"/>
      <c r="B50" s="15" t="s">
        <v>18</v>
      </c>
      <c r="C50" s="19"/>
      <c r="D50" s="175"/>
      <c r="E50" s="175"/>
      <c r="F50" s="17">
        <v>21</v>
      </c>
      <c r="G50" s="156" t="s">
        <v>133</v>
      </c>
      <c r="H50" s="157"/>
      <c r="I50" s="157"/>
      <c r="J50" s="157"/>
      <c r="K50" s="157"/>
      <c r="L50" s="158">
        <v>0</v>
      </c>
      <c r="M50" s="158"/>
      <c r="N50" s="82">
        <v>0</v>
      </c>
      <c r="O50" s="82">
        <v>0</v>
      </c>
      <c r="P50" s="159"/>
      <c r="Q50" s="159"/>
    </row>
    <row r="51" spans="1:17" ht="36" customHeight="1" thickTop="1" thickBot="1">
      <c r="A51" s="15"/>
      <c r="B51" s="15" t="s">
        <v>19</v>
      </c>
      <c r="C51" s="15"/>
      <c r="D51" s="157"/>
      <c r="E51" s="157"/>
      <c r="F51" s="16" t="s">
        <v>135</v>
      </c>
      <c r="G51" s="156" t="s">
        <v>134</v>
      </c>
      <c r="H51" s="157"/>
      <c r="I51" s="157"/>
      <c r="J51" s="157"/>
      <c r="K51" s="157"/>
      <c r="L51" s="158">
        <v>0</v>
      </c>
      <c r="M51" s="158"/>
      <c r="N51" s="82">
        <v>0</v>
      </c>
      <c r="O51" s="82">
        <v>0</v>
      </c>
      <c r="P51" s="180"/>
      <c r="Q51" s="180"/>
    </row>
    <row r="52" spans="1:17" ht="30.95" customHeight="1" thickTop="1" thickBot="1">
      <c r="A52" s="19"/>
      <c r="B52" s="15" t="s">
        <v>20</v>
      </c>
      <c r="C52" s="19"/>
      <c r="D52" s="175"/>
      <c r="E52" s="175"/>
      <c r="F52" s="17">
        <v>31</v>
      </c>
      <c r="G52" s="156" t="s">
        <v>136</v>
      </c>
      <c r="H52" s="157"/>
      <c r="I52" s="157"/>
      <c r="J52" s="157"/>
      <c r="K52" s="157"/>
      <c r="L52" s="200">
        <v>0</v>
      </c>
      <c r="M52" s="201"/>
      <c r="N52" s="50">
        <v>500</v>
      </c>
      <c r="O52" s="83">
        <v>500</v>
      </c>
      <c r="P52" s="159"/>
      <c r="Q52" s="159"/>
    </row>
    <row r="53" spans="1:17" ht="22.5" customHeight="1" thickTop="1" thickBot="1">
      <c r="A53" s="19"/>
      <c r="B53" s="15" t="s">
        <v>21</v>
      </c>
      <c r="C53" s="19"/>
      <c r="D53" s="175"/>
      <c r="E53" s="175"/>
      <c r="F53" s="17">
        <v>32</v>
      </c>
      <c r="G53" s="156" t="s">
        <v>137</v>
      </c>
      <c r="H53" s="157"/>
      <c r="I53" s="157"/>
      <c r="J53" s="157"/>
      <c r="K53" s="157"/>
      <c r="L53" s="183">
        <v>0</v>
      </c>
      <c r="M53" s="183"/>
      <c r="N53" s="85">
        <v>500</v>
      </c>
      <c r="O53" s="70">
        <v>500</v>
      </c>
      <c r="P53" s="159"/>
      <c r="Q53" s="159"/>
    </row>
    <row r="54" spans="1:17" ht="22.5" customHeight="1" thickTop="1" thickBot="1">
      <c r="A54" s="19"/>
      <c r="B54" s="15" t="s">
        <v>22</v>
      </c>
      <c r="C54" s="19"/>
      <c r="D54" s="175"/>
      <c r="E54" s="175"/>
      <c r="F54" s="17">
        <v>33</v>
      </c>
      <c r="G54" s="156" t="s">
        <v>138</v>
      </c>
      <c r="H54" s="157"/>
      <c r="I54" s="157"/>
      <c r="J54" s="157"/>
      <c r="K54" s="157"/>
      <c r="L54" s="183">
        <v>0</v>
      </c>
      <c r="M54" s="183"/>
      <c r="N54" s="37">
        <v>0</v>
      </c>
      <c r="O54" s="61">
        <v>0</v>
      </c>
      <c r="P54" s="159"/>
      <c r="Q54" s="159"/>
    </row>
    <row r="55" spans="1:17" ht="29.85" customHeight="1" thickTop="1" thickBot="1">
      <c r="A55" s="19"/>
      <c r="B55" s="15" t="s">
        <v>23</v>
      </c>
      <c r="C55" s="19"/>
      <c r="D55" s="175"/>
      <c r="E55" s="175"/>
      <c r="F55" s="17">
        <v>34</v>
      </c>
      <c r="G55" s="156" t="s">
        <v>139</v>
      </c>
      <c r="H55" s="157"/>
      <c r="I55" s="157"/>
      <c r="J55" s="157"/>
      <c r="K55" s="157"/>
      <c r="L55" s="158">
        <v>0</v>
      </c>
      <c r="M55" s="158"/>
      <c r="N55" s="82">
        <v>0</v>
      </c>
      <c r="O55" s="82">
        <v>0</v>
      </c>
      <c r="P55" s="159"/>
      <c r="Q55" s="159"/>
    </row>
    <row r="56" spans="1:17" ht="15.75" customHeight="1" thickTop="1" thickBot="1">
      <c r="A56" s="237" t="s">
        <v>317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162">
        <f>(L49+L50+L51+L52+L53+L54+L55)</f>
        <v>0</v>
      </c>
      <c r="M56" s="162"/>
      <c r="N56" s="34">
        <f>(N49+N50+N51+N52+N53+N54+N55)</f>
        <v>1000</v>
      </c>
      <c r="O56" s="78">
        <f>(O49+O50+O51+O52+O53+O54+O55)</f>
        <v>1000</v>
      </c>
      <c r="P56" s="163"/>
      <c r="Q56" s="163"/>
    </row>
    <row r="57" spans="1:17" ht="20.25" customHeight="1" thickTop="1" thickBot="1">
      <c r="A57" s="181" t="s">
        <v>318</v>
      </c>
      <c r="B57" s="182"/>
      <c r="C57" s="182"/>
      <c r="D57" s="182"/>
      <c r="E57" s="182"/>
      <c r="F57" s="182"/>
      <c r="G57" s="182"/>
      <c r="H57" s="182"/>
      <c r="I57" s="182"/>
      <c r="J57" s="182"/>
      <c r="K57" s="182"/>
      <c r="L57" s="183">
        <v>0</v>
      </c>
      <c r="M57" s="183"/>
      <c r="N57" s="35">
        <v>1000</v>
      </c>
      <c r="O57" s="70">
        <v>1000</v>
      </c>
      <c r="P57" s="159"/>
      <c r="Q57" s="159"/>
    </row>
    <row r="58" spans="1:17" ht="22.5" customHeight="1" thickTop="1" thickBot="1">
      <c r="A58" s="19"/>
      <c r="B58" s="15" t="s">
        <v>25</v>
      </c>
      <c r="C58" s="19"/>
      <c r="D58" s="175"/>
      <c r="E58" s="175"/>
      <c r="F58" s="17">
        <v>35</v>
      </c>
      <c r="G58" s="156" t="s">
        <v>140</v>
      </c>
      <c r="H58" s="157"/>
      <c r="I58" s="157"/>
      <c r="J58" s="157"/>
      <c r="K58" s="157"/>
      <c r="L58" s="183">
        <v>0</v>
      </c>
      <c r="M58" s="183"/>
      <c r="N58" s="37">
        <v>0</v>
      </c>
      <c r="O58" s="61">
        <v>0</v>
      </c>
      <c r="P58" s="159"/>
      <c r="Q58" s="159"/>
    </row>
    <row r="59" spans="1:17" ht="57.75" customHeight="1" thickTop="1" thickBot="1">
      <c r="A59" s="15"/>
      <c r="B59" s="15" t="s">
        <v>26</v>
      </c>
      <c r="C59" s="15"/>
      <c r="D59" s="157"/>
      <c r="E59" s="157"/>
      <c r="F59" s="17">
        <v>36</v>
      </c>
      <c r="G59" s="156" t="s">
        <v>141</v>
      </c>
      <c r="H59" s="157"/>
      <c r="I59" s="157"/>
      <c r="J59" s="157"/>
      <c r="K59" s="157"/>
      <c r="L59" s="158">
        <v>0</v>
      </c>
      <c r="M59" s="158"/>
      <c r="N59" s="54">
        <v>500</v>
      </c>
      <c r="O59" s="50">
        <v>500</v>
      </c>
      <c r="P59" s="180"/>
      <c r="Q59" s="180"/>
    </row>
    <row r="60" spans="1:17" ht="22.5" customHeight="1" thickTop="1" thickBot="1">
      <c r="A60" s="19"/>
      <c r="B60" s="15" t="s">
        <v>27</v>
      </c>
      <c r="C60" s="19"/>
      <c r="D60" s="175"/>
      <c r="E60" s="175"/>
      <c r="F60" s="17">
        <v>37</v>
      </c>
      <c r="G60" s="156" t="s">
        <v>142</v>
      </c>
      <c r="H60" s="157"/>
      <c r="I60" s="157"/>
      <c r="J60" s="157"/>
      <c r="K60" s="157"/>
      <c r="L60" s="183">
        <v>0</v>
      </c>
      <c r="M60" s="183"/>
      <c r="N60" s="37">
        <v>0</v>
      </c>
      <c r="O60" s="61">
        <v>0</v>
      </c>
      <c r="P60" s="159"/>
      <c r="Q60" s="159"/>
    </row>
    <row r="61" spans="1:17" ht="21.75" customHeight="1" thickTop="1" thickBot="1">
      <c r="A61" s="20"/>
      <c r="B61" s="20"/>
      <c r="C61" s="20"/>
      <c r="D61" s="190"/>
      <c r="E61" s="190"/>
      <c r="F61" s="20"/>
      <c r="G61" s="168" t="s">
        <v>309</v>
      </c>
      <c r="H61" s="168"/>
      <c r="I61" s="168"/>
      <c r="J61" s="168"/>
      <c r="K61" s="168"/>
      <c r="L61" s="193">
        <f>(L49+L50+L51+L52+L53+L54+L55+L58+L59+L60)</f>
        <v>0</v>
      </c>
      <c r="M61" s="193"/>
      <c r="N61" s="31">
        <f>(N49+N50+N51+N52+N53+N54+N55+N58+N59+N60)</f>
        <v>1500</v>
      </c>
      <c r="O61" s="72">
        <f>(O49+O50+O51+O52+O53+O54+O55+O58+O59+O60)</f>
        <v>1500</v>
      </c>
      <c r="P61" s="170"/>
      <c r="Q61" s="170"/>
    </row>
    <row r="62" spans="1:17" ht="23.25" customHeight="1" thickTop="1" thickBot="1">
      <c r="A62" s="19"/>
      <c r="B62" s="19"/>
      <c r="C62" s="19"/>
      <c r="D62" s="192">
        <v>20</v>
      </c>
      <c r="E62" s="192"/>
      <c r="F62" s="21">
        <v>10</v>
      </c>
      <c r="G62" s="187" t="s">
        <v>143</v>
      </c>
      <c r="H62" s="157"/>
      <c r="I62" s="157"/>
      <c r="J62" s="157"/>
      <c r="K62" s="157"/>
      <c r="L62" s="188">
        <v>0</v>
      </c>
      <c r="M62" s="188"/>
      <c r="N62" s="39">
        <v>0</v>
      </c>
      <c r="O62" s="64">
        <v>0</v>
      </c>
      <c r="P62" s="159"/>
      <c r="Q62" s="159"/>
    </row>
    <row r="63" spans="1:17" ht="36" customHeight="1" thickTop="1" thickBot="1">
      <c r="A63" s="15"/>
      <c r="B63" s="17">
        <v>461</v>
      </c>
      <c r="C63" s="15"/>
      <c r="D63" s="157"/>
      <c r="E63" s="157"/>
      <c r="F63" s="15" t="s">
        <v>0</v>
      </c>
      <c r="G63" s="156" t="s">
        <v>144</v>
      </c>
      <c r="H63" s="157"/>
      <c r="I63" s="157"/>
      <c r="J63" s="157"/>
      <c r="K63" s="157"/>
      <c r="L63" s="224">
        <v>500</v>
      </c>
      <c r="M63" s="225"/>
      <c r="N63" s="50">
        <v>500</v>
      </c>
      <c r="O63" s="80">
        <v>500</v>
      </c>
      <c r="P63" s="180"/>
      <c r="Q63" s="180"/>
    </row>
    <row r="64" spans="1:17" ht="22.5" customHeight="1" thickTop="1" thickBot="1">
      <c r="A64" s="19"/>
      <c r="B64" s="15" t="s">
        <v>28</v>
      </c>
      <c r="C64" s="19"/>
      <c r="D64" s="175"/>
      <c r="E64" s="175"/>
      <c r="F64" s="17">
        <v>31</v>
      </c>
      <c r="G64" s="156" t="s">
        <v>145</v>
      </c>
      <c r="H64" s="157"/>
      <c r="I64" s="157"/>
      <c r="J64" s="157"/>
      <c r="K64" s="157"/>
      <c r="L64" s="183">
        <v>0</v>
      </c>
      <c r="M64" s="183"/>
      <c r="N64" s="37">
        <v>0</v>
      </c>
      <c r="O64" s="61">
        <v>0</v>
      </c>
      <c r="P64" s="159"/>
      <c r="Q64" s="159"/>
    </row>
    <row r="65" spans="1:17" ht="22.5" customHeight="1" thickTop="1" thickBot="1">
      <c r="A65" s="19"/>
      <c r="B65" s="15" t="s">
        <v>29</v>
      </c>
      <c r="C65" s="19"/>
      <c r="D65" s="175"/>
      <c r="E65" s="175"/>
      <c r="F65" s="17">
        <v>32</v>
      </c>
      <c r="G65" s="156" t="s">
        <v>146</v>
      </c>
      <c r="H65" s="157"/>
      <c r="I65" s="157"/>
      <c r="J65" s="157"/>
      <c r="K65" s="157"/>
      <c r="L65" s="183">
        <v>0</v>
      </c>
      <c r="M65" s="183"/>
      <c r="N65" s="37">
        <v>0</v>
      </c>
      <c r="O65" s="61">
        <v>0</v>
      </c>
      <c r="P65" s="159"/>
      <c r="Q65" s="159"/>
    </row>
    <row r="66" spans="1:17" ht="22.5" customHeight="1" thickTop="1" thickBot="1">
      <c r="A66" s="19"/>
      <c r="B66" s="15" t="s">
        <v>30</v>
      </c>
      <c r="C66" s="19"/>
      <c r="D66" s="175"/>
      <c r="E66" s="175"/>
      <c r="F66" s="17">
        <v>33</v>
      </c>
      <c r="G66" s="156" t="s">
        <v>147</v>
      </c>
      <c r="H66" s="157"/>
      <c r="I66" s="157"/>
      <c r="J66" s="157"/>
      <c r="K66" s="157"/>
      <c r="L66" s="183">
        <v>0</v>
      </c>
      <c r="M66" s="183"/>
      <c r="N66" s="37">
        <v>0</v>
      </c>
      <c r="O66" s="61">
        <v>0</v>
      </c>
      <c r="P66" s="159"/>
      <c r="Q66" s="159"/>
    </row>
    <row r="67" spans="1:17" ht="22.5" customHeight="1" thickTop="1" thickBot="1">
      <c r="A67" s="19"/>
      <c r="B67" s="15" t="s">
        <v>31</v>
      </c>
      <c r="C67" s="19"/>
      <c r="D67" s="175"/>
      <c r="E67" s="175"/>
      <c r="F67" s="17">
        <v>34</v>
      </c>
      <c r="G67" s="156" t="s">
        <v>148</v>
      </c>
      <c r="H67" s="157"/>
      <c r="I67" s="157"/>
      <c r="J67" s="157"/>
      <c r="K67" s="157"/>
      <c r="L67" s="183">
        <v>0</v>
      </c>
      <c r="M67" s="183"/>
      <c r="N67" s="37">
        <v>0</v>
      </c>
      <c r="O67" s="61">
        <v>0</v>
      </c>
      <c r="P67" s="159"/>
      <c r="Q67" s="159"/>
    </row>
    <row r="68" spans="1:17" ht="20.25" customHeight="1" thickTop="1" thickBot="1">
      <c r="A68" s="20"/>
      <c r="B68" s="20"/>
      <c r="C68" s="20"/>
      <c r="D68" s="190"/>
      <c r="E68" s="190"/>
      <c r="F68" s="20"/>
      <c r="G68" s="168" t="s">
        <v>310</v>
      </c>
      <c r="H68" s="168"/>
      <c r="I68" s="168"/>
      <c r="J68" s="168"/>
      <c r="K68" s="168"/>
      <c r="L68" s="241">
        <f>(L62+L63+L64+L65+L66+L67)</f>
        <v>500</v>
      </c>
      <c r="M68" s="241"/>
      <c r="N68" s="31">
        <f>(N62+N63+N64+N65+N66+N67)</f>
        <v>500</v>
      </c>
      <c r="O68" s="72">
        <f>(O62+O63+O64+O65+O66+O67)</f>
        <v>500</v>
      </c>
      <c r="P68" s="170"/>
      <c r="Q68" s="170"/>
    </row>
    <row r="69" spans="1:17" ht="23.25" customHeight="1" thickTop="1" thickBot="1">
      <c r="A69" s="19"/>
      <c r="B69" s="19"/>
      <c r="C69" s="19"/>
      <c r="D69" s="192">
        <v>30</v>
      </c>
      <c r="E69" s="192"/>
      <c r="F69" s="21">
        <v>10</v>
      </c>
      <c r="G69" s="187" t="s">
        <v>149</v>
      </c>
      <c r="H69" s="157"/>
      <c r="I69" s="157"/>
      <c r="J69" s="157"/>
      <c r="K69" s="157"/>
      <c r="L69" s="242">
        <v>0</v>
      </c>
      <c r="M69" s="242"/>
      <c r="N69" s="49">
        <v>0</v>
      </c>
      <c r="O69" s="64">
        <v>0</v>
      </c>
      <c r="P69" s="159"/>
      <c r="Q69" s="159"/>
    </row>
    <row r="70" spans="1:17" ht="22.5" customHeight="1" thickTop="1" thickBot="1">
      <c r="A70" s="19"/>
      <c r="B70" s="17">
        <v>421</v>
      </c>
      <c r="C70" s="19"/>
      <c r="D70" s="175"/>
      <c r="E70" s="175"/>
      <c r="F70" s="17">
        <v>11</v>
      </c>
      <c r="G70" s="156" t="s">
        <v>150</v>
      </c>
      <c r="H70" s="157"/>
      <c r="I70" s="157"/>
      <c r="J70" s="157"/>
      <c r="K70" s="157"/>
      <c r="L70" s="236">
        <v>0</v>
      </c>
      <c r="M70" s="236"/>
      <c r="N70" s="47">
        <v>0</v>
      </c>
      <c r="O70" s="61">
        <v>0</v>
      </c>
      <c r="P70" s="159"/>
      <c r="Q70" s="159"/>
    </row>
    <row r="71" spans="1:17" ht="22.5" customHeight="1" thickTop="1" thickBot="1">
      <c r="A71" s="19"/>
      <c r="B71" s="17">
        <v>424</v>
      </c>
      <c r="C71" s="19"/>
      <c r="D71" s="175"/>
      <c r="E71" s="175"/>
      <c r="F71" s="17">
        <v>12</v>
      </c>
      <c r="G71" s="156" t="s">
        <v>151</v>
      </c>
      <c r="H71" s="157"/>
      <c r="I71" s="157"/>
      <c r="J71" s="157"/>
      <c r="K71" s="157"/>
      <c r="L71" s="236">
        <v>0</v>
      </c>
      <c r="M71" s="236"/>
      <c r="N71" s="47">
        <v>0</v>
      </c>
      <c r="O71" s="61">
        <v>0</v>
      </c>
      <c r="P71" s="159"/>
      <c r="Q71" s="159"/>
    </row>
    <row r="72" spans="1:17" ht="41.1" customHeight="1" thickTop="1" thickBot="1">
      <c r="A72" s="15"/>
      <c r="B72" s="17">
        <v>422</v>
      </c>
      <c r="C72" s="15"/>
      <c r="D72" s="157"/>
      <c r="E72" s="157"/>
      <c r="F72" s="17">
        <v>13</v>
      </c>
      <c r="G72" s="156" t="s">
        <v>152</v>
      </c>
      <c r="H72" s="157"/>
      <c r="I72" s="157"/>
      <c r="J72" s="157"/>
      <c r="K72" s="157"/>
      <c r="L72" s="240">
        <v>0</v>
      </c>
      <c r="M72" s="240"/>
      <c r="N72" s="48">
        <v>0</v>
      </c>
      <c r="O72" s="61">
        <v>0</v>
      </c>
      <c r="P72" s="180"/>
      <c r="Q72" s="180"/>
    </row>
    <row r="73" spans="1:17" ht="36" customHeight="1" thickTop="1" thickBot="1">
      <c r="A73" s="15"/>
      <c r="B73" s="17">
        <v>423</v>
      </c>
      <c r="C73" s="15"/>
      <c r="D73" s="157"/>
      <c r="E73" s="157"/>
      <c r="F73" s="15" t="s">
        <v>32</v>
      </c>
      <c r="G73" s="156" t="s">
        <v>153</v>
      </c>
      <c r="H73" s="157"/>
      <c r="I73" s="157"/>
      <c r="J73" s="157"/>
      <c r="K73" s="157"/>
      <c r="L73" s="240">
        <v>0</v>
      </c>
      <c r="M73" s="240"/>
      <c r="N73" s="48">
        <v>0</v>
      </c>
      <c r="O73" s="61">
        <v>0</v>
      </c>
      <c r="P73" s="180"/>
      <c r="Q73" s="180"/>
    </row>
    <row r="74" spans="1:17" ht="22.5" customHeight="1" thickTop="1" thickBot="1">
      <c r="A74" s="19"/>
      <c r="B74" s="15" t="s">
        <v>33</v>
      </c>
      <c r="C74" s="19"/>
      <c r="D74" s="175"/>
      <c r="E74" s="175"/>
      <c r="F74" s="17">
        <v>21</v>
      </c>
      <c r="G74" s="156" t="s">
        <v>154</v>
      </c>
      <c r="H74" s="157"/>
      <c r="I74" s="157"/>
      <c r="J74" s="157"/>
      <c r="K74" s="157"/>
      <c r="L74" s="236">
        <v>0</v>
      </c>
      <c r="M74" s="236"/>
      <c r="N74" s="53">
        <v>0</v>
      </c>
      <c r="O74" s="61">
        <v>0</v>
      </c>
      <c r="P74" s="159"/>
      <c r="Q74" s="159"/>
    </row>
    <row r="75" spans="1:17" ht="22.5" customHeight="1" thickTop="1" thickBot="1">
      <c r="A75" s="19"/>
      <c r="B75" s="15" t="s">
        <v>34</v>
      </c>
      <c r="C75" s="19"/>
      <c r="D75" s="175"/>
      <c r="E75" s="175"/>
      <c r="F75" s="17">
        <v>22</v>
      </c>
      <c r="G75" s="156" t="s">
        <v>155</v>
      </c>
      <c r="H75" s="157"/>
      <c r="I75" s="157"/>
      <c r="J75" s="157"/>
      <c r="K75" s="157"/>
      <c r="L75" s="236">
        <v>0</v>
      </c>
      <c r="M75" s="236"/>
      <c r="N75" s="47">
        <v>0</v>
      </c>
      <c r="O75" s="61">
        <v>0</v>
      </c>
      <c r="P75" s="159"/>
      <c r="Q75" s="159"/>
    </row>
    <row r="76" spans="1:17" ht="38.450000000000003" customHeight="1" thickTop="1" thickBot="1">
      <c r="A76" s="15"/>
      <c r="B76" s="15" t="s">
        <v>35</v>
      </c>
      <c r="C76" s="15"/>
      <c r="D76" s="157"/>
      <c r="E76" s="157"/>
      <c r="F76" s="17">
        <v>23</v>
      </c>
      <c r="G76" s="156" t="s">
        <v>156</v>
      </c>
      <c r="H76" s="157"/>
      <c r="I76" s="157"/>
      <c r="J76" s="157"/>
      <c r="K76" s="157"/>
      <c r="L76" s="240">
        <v>0</v>
      </c>
      <c r="M76" s="240"/>
      <c r="N76" s="48">
        <v>0</v>
      </c>
      <c r="O76" s="61">
        <v>0</v>
      </c>
      <c r="P76" s="180"/>
      <c r="Q76" s="180"/>
    </row>
    <row r="77" spans="1:17" ht="18" customHeight="1" thickTop="1" thickBot="1">
      <c r="A77" s="237" t="s">
        <v>319</v>
      </c>
      <c r="B77" s="238"/>
      <c r="C77" s="238"/>
      <c r="D77" s="238"/>
      <c r="E77" s="238"/>
      <c r="F77" s="238"/>
      <c r="G77" s="238"/>
      <c r="H77" s="238"/>
      <c r="I77" s="238"/>
      <c r="J77" s="238"/>
      <c r="K77" s="238"/>
      <c r="L77" s="239">
        <f>(L56+L58+L59+L60+L62+L63+L64+L65+L66+L67+L69+L70+L71+L72+L73+L74+L75+L76)</f>
        <v>500</v>
      </c>
      <c r="M77" s="239"/>
      <c r="N77" s="79">
        <f>(N56+N59+N60+N62+N63+N64+N65+N66+N67+N69+N70+N71+N72+N73+N74+N75+N76)</f>
        <v>2000</v>
      </c>
      <c r="O77" s="78">
        <f>(O56+O59+O60+O62+O63+O64+O65+O66+O67++O69+O70+O71+O72+O73+O74+O76)</f>
        <v>2000</v>
      </c>
      <c r="P77" s="163"/>
      <c r="Q77" s="163"/>
    </row>
    <row r="78" spans="1:17" ht="20.25" customHeight="1" thickTop="1" thickBot="1">
      <c r="A78" s="181" t="s">
        <v>320</v>
      </c>
      <c r="B78" s="182"/>
      <c r="C78" s="182"/>
      <c r="D78" s="182"/>
      <c r="E78" s="182"/>
      <c r="F78" s="182"/>
      <c r="G78" s="182"/>
      <c r="H78" s="182"/>
      <c r="I78" s="182"/>
      <c r="J78" s="182"/>
      <c r="K78" s="182"/>
      <c r="L78" s="236">
        <v>500</v>
      </c>
      <c r="M78" s="236"/>
      <c r="N78" s="30">
        <v>2000</v>
      </c>
      <c r="O78" s="70">
        <v>2000</v>
      </c>
      <c r="P78" s="159"/>
      <c r="Q78" s="159"/>
    </row>
    <row r="79" spans="1:17" ht="22.5" customHeight="1" thickTop="1" thickBot="1">
      <c r="A79" s="4"/>
      <c r="B79" s="15" t="s">
        <v>36</v>
      </c>
      <c r="C79" s="19"/>
      <c r="D79" s="175"/>
      <c r="E79" s="175"/>
      <c r="F79" s="17">
        <v>24</v>
      </c>
      <c r="G79" s="156" t="s">
        <v>157</v>
      </c>
      <c r="H79" s="157"/>
      <c r="I79" s="157"/>
      <c r="J79" s="157"/>
      <c r="K79" s="157"/>
      <c r="L79" s="236">
        <v>0</v>
      </c>
      <c r="M79" s="236"/>
      <c r="N79" s="47">
        <v>0</v>
      </c>
      <c r="O79" s="61">
        <v>0</v>
      </c>
      <c r="P79" s="159"/>
      <c r="Q79" s="159"/>
    </row>
    <row r="80" spans="1:17" ht="22.5" customHeight="1" thickTop="1" thickBot="1">
      <c r="A80" s="4"/>
      <c r="B80" s="15" t="s">
        <v>37</v>
      </c>
      <c r="C80" s="19"/>
      <c r="D80" s="175"/>
      <c r="E80" s="175"/>
      <c r="F80" s="17">
        <v>25</v>
      </c>
      <c r="G80" s="156" t="s">
        <v>158</v>
      </c>
      <c r="H80" s="157"/>
      <c r="I80" s="157"/>
      <c r="J80" s="157"/>
      <c r="K80" s="157"/>
      <c r="L80" s="236">
        <v>0</v>
      </c>
      <c r="M80" s="236"/>
      <c r="N80" s="47">
        <v>0</v>
      </c>
      <c r="O80" s="61">
        <v>0</v>
      </c>
      <c r="P80" s="159"/>
      <c r="Q80" s="159"/>
    </row>
    <row r="81" spans="1:17" ht="22.5" customHeight="1" thickTop="1" thickBot="1">
      <c r="A81" s="4"/>
      <c r="B81" s="15" t="s">
        <v>38</v>
      </c>
      <c r="C81" s="19"/>
      <c r="D81" s="175"/>
      <c r="E81" s="175"/>
      <c r="F81" s="17">
        <v>26</v>
      </c>
      <c r="G81" s="156" t="s">
        <v>159</v>
      </c>
      <c r="H81" s="157"/>
      <c r="I81" s="157"/>
      <c r="J81" s="157"/>
      <c r="K81" s="157"/>
      <c r="L81" s="236">
        <v>0</v>
      </c>
      <c r="M81" s="236"/>
      <c r="N81" s="47">
        <v>0</v>
      </c>
      <c r="O81" s="61">
        <v>0</v>
      </c>
      <c r="P81" s="159"/>
      <c r="Q81" s="159"/>
    </row>
    <row r="82" spans="1:17" ht="22.5" customHeight="1" thickTop="1" thickBot="1">
      <c r="A82" s="4"/>
      <c r="B82" s="15" t="s">
        <v>39</v>
      </c>
      <c r="C82" s="19"/>
      <c r="D82" s="175"/>
      <c r="E82" s="175"/>
      <c r="F82" s="17">
        <v>27</v>
      </c>
      <c r="G82" s="156" t="s">
        <v>160</v>
      </c>
      <c r="H82" s="157"/>
      <c r="I82" s="157"/>
      <c r="J82" s="157"/>
      <c r="K82" s="157"/>
      <c r="L82" s="236">
        <v>0</v>
      </c>
      <c r="M82" s="236"/>
      <c r="N82" s="47">
        <v>0</v>
      </c>
      <c r="O82" s="61">
        <v>0</v>
      </c>
      <c r="P82" s="159"/>
      <c r="Q82" s="159"/>
    </row>
    <row r="83" spans="1:17" ht="19.5" customHeight="1" thickTop="1" thickBot="1">
      <c r="A83" s="6"/>
      <c r="B83" s="20"/>
      <c r="C83" s="20"/>
      <c r="D83" s="190"/>
      <c r="E83" s="190"/>
      <c r="F83" s="20"/>
      <c r="G83" s="168" t="s">
        <v>311</v>
      </c>
      <c r="H83" s="168"/>
      <c r="I83" s="168"/>
      <c r="J83" s="168"/>
      <c r="K83" s="168"/>
      <c r="L83" s="234">
        <f>(L69+L70+L71+L72+L73+L74+L75+L76+L79+L80+L81+L82)</f>
        <v>0</v>
      </c>
      <c r="M83" s="234"/>
      <c r="N83" s="38">
        <f>(N69+N70+N71+N72+N73+N74+N75+N76+N79+N80+N81+N82)</f>
        <v>0</v>
      </c>
      <c r="O83" s="59">
        <v>0</v>
      </c>
      <c r="P83" s="170"/>
      <c r="Q83" s="170"/>
    </row>
    <row r="84" spans="1:17" ht="21" customHeight="1" thickTop="1" thickBot="1">
      <c r="A84" s="9"/>
      <c r="B84" s="23"/>
      <c r="C84" s="23"/>
      <c r="D84" s="184"/>
      <c r="E84" s="184"/>
      <c r="F84" s="23"/>
      <c r="G84" s="172" t="s">
        <v>321</v>
      </c>
      <c r="H84" s="172"/>
      <c r="I84" s="172"/>
      <c r="J84" s="172"/>
      <c r="K84" s="172"/>
      <c r="L84" s="235">
        <f>(L61+L68+L83)</f>
        <v>500</v>
      </c>
      <c r="M84" s="235"/>
      <c r="N84" s="33">
        <f>(N61+N68+N83)</f>
        <v>2000</v>
      </c>
      <c r="O84" s="33">
        <f>(O61+O68+O83)</f>
        <v>2000</v>
      </c>
      <c r="P84" s="174"/>
      <c r="Q84" s="174"/>
    </row>
    <row r="85" spans="1:17" ht="36" customHeight="1" thickTop="1" thickBot="1">
      <c r="A85" s="2"/>
      <c r="B85" s="15"/>
      <c r="C85" s="17">
        <v>30</v>
      </c>
      <c r="D85" s="186">
        <v>10</v>
      </c>
      <c r="E85" s="186"/>
      <c r="F85" s="18">
        <v>10</v>
      </c>
      <c r="G85" s="187" t="s">
        <v>161</v>
      </c>
      <c r="H85" s="157"/>
      <c r="I85" s="157"/>
      <c r="J85" s="157"/>
      <c r="K85" s="157"/>
      <c r="L85" s="206"/>
      <c r="M85" s="206"/>
      <c r="N85" s="27"/>
      <c r="O85" s="60"/>
      <c r="P85" s="180"/>
      <c r="Q85" s="180"/>
    </row>
    <row r="86" spans="1:17" ht="22.5" customHeight="1" thickTop="1" thickBot="1">
      <c r="A86" s="4"/>
      <c r="B86" s="17">
        <v>411</v>
      </c>
      <c r="C86" s="19"/>
      <c r="D86" s="175"/>
      <c r="E86" s="175"/>
      <c r="F86" s="17">
        <v>11</v>
      </c>
      <c r="G86" s="156" t="s">
        <v>162</v>
      </c>
      <c r="H86" s="157"/>
      <c r="I86" s="157"/>
      <c r="J86" s="157"/>
      <c r="K86" s="157"/>
      <c r="L86" s="189">
        <v>10000</v>
      </c>
      <c r="M86" s="189"/>
      <c r="N86" s="44">
        <v>5000</v>
      </c>
      <c r="O86" s="60">
        <v>5000</v>
      </c>
      <c r="P86" s="159"/>
      <c r="Q86" s="159"/>
    </row>
    <row r="87" spans="1:17" ht="30.95" customHeight="1" thickTop="1" thickBot="1">
      <c r="A87" s="4"/>
      <c r="B87" s="17">
        <v>412</v>
      </c>
      <c r="C87" s="19"/>
      <c r="D87" s="175"/>
      <c r="E87" s="175"/>
      <c r="F87" s="17">
        <v>12</v>
      </c>
      <c r="G87" s="156" t="s">
        <v>163</v>
      </c>
      <c r="H87" s="157"/>
      <c r="I87" s="157"/>
      <c r="J87" s="157"/>
      <c r="K87" s="157"/>
      <c r="L87" s="215">
        <v>20000</v>
      </c>
      <c r="M87" s="215"/>
      <c r="N87" s="74">
        <v>50000</v>
      </c>
      <c r="O87" s="77">
        <v>50000</v>
      </c>
      <c r="P87" s="159"/>
      <c r="Q87" s="159"/>
    </row>
    <row r="88" spans="1:17" ht="22.5" customHeight="1" thickTop="1" thickBot="1">
      <c r="A88" s="4"/>
      <c r="B88" s="17">
        <v>413</v>
      </c>
      <c r="C88" s="19"/>
      <c r="D88" s="175"/>
      <c r="E88" s="175"/>
      <c r="F88" s="17">
        <v>13</v>
      </c>
      <c r="G88" s="156" t="s">
        <v>164</v>
      </c>
      <c r="H88" s="157"/>
      <c r="I88" s="157"/>
      <c r="J88" s="157"/>
      <c r="K88" s="157"/>
      <c r="L88" s="183">
        <v>0</v>
      </c>
      <c r="M88" s="183"/>
      <c r="N88" s="30">
        <v>500</v>
      </c>
      <c r="O88" s="70">
        <v>500</v>
      </c>
      <c r="P88" s="159"/>
      <c r="Q88" s="159"/>
    </row>
    <row r="89" spans="1:17" ht="22.5" customHeight="1" thickTop="1" thickBot="1">
      <c r="A89" s="4"/>
      <c r="B89" s="17">
        <v>417</v>
      </c>
      <c r="C89" s="19"/>
      <c r="D89" s="175"/>
      <c r="E89" s="175"/>
      <c r="F89" s="17">
        <v>14</v>
      </c>
      <c r="G89" s="156" t="s">
        <v>165</v>
      </c>
      <c r="H89" s="157"/>
      <c r="I89" s="157"/>
      <c r="J89" s="157"/>
      <c r="K89" s="157"/>
      <c r="L89" s="206">
        <v>2200000</v>
      </c>
      <c r="M89" s="206"/>
      <c r="N89" s="27">
        <v>2240000</v>
      </c>
      <c r="O89" s="60">
        <v>2240000</v>
      </c>
      <c r="P89" s="159"/>
      <c r="Q89" s="159"/>
    </row>
    <row r="90" spans="1:17" ht="22.5" customHeight="1" thickTop="1" thickBot="1">
      <c r="A90" s="4"/>
      <c r="B90" s="17">
        <v>414</v>
      </c>
      <c r="C90" s="19"/>
      <c r="D90" s="175"/>
      <c r="E90" s="175"/>
      <c r="F90" s="17">
        <v>15</v>
      </c>
      <c r="G90" s="156" t="s">
        <v>166</v>
      </c>
      <c r="H90" s="157"/>
      <c r="I90" s="157"/>
      <c r="J90" s="157"/>
      <c r="K90" s="157"/>
      <c r="L90" s="209">
        <v>790000</v>
      </c>
      <c r="M90" s="210"/>
      <c r="N90" s="27">
        <v>850000</v>
      </c>
      <c r="O90" s="60">
        <v>850000</v>
      </c>
      <c r="P90" s="159"/>
      <c r="Q90" s="159"/>
    </row>
    <row r="91" spans="1:17" ht="22.5" customHeight="1" thickTop="1" thickBot="1">
      <c r="A91" s="4"/>
      <c r="B91" s="17">
        <v>415</v>
      </c>
      <c r="C91" s="19"/>
      <c r="D91" s="175"/>
      <c r="E91" s="175"/>
      <c r="F91" s="17">
        <v>16</v>
      </c>
      <c r="G91" s="156" t="s">
        <v>167</v>
      </c>
      <c r="H91" s="157"/>
      <c r="I91" s="157"/>
      <c r="J91" s="157"/>
      <c r="K91" s="157"/>
      <c r="L91" s="209">
        <v>30000</v>
      </c>
      <c r="M91" s="210"/>
      <c r="N91" s="27">
        <v>100000</v>
      </c>
      <c r="O91" s="60">
        <v>100000</v>
      </c>
      <c r="P91" s="159"/>
      <c r="Q91" s="159"/>
    </row>
    <row r="92" spans="1:17" ht="22.5" customHeight="1" thickTop="1" thickBot="1">
      <c r="A92" s="4"/>
      <c r="B92" s="17">
        <v>416</v>
      </c>
      <c r="C92" s="19"/>
      <c r="D92" s="175"/>
      <c r="E92" s="175"/>
      <c r="F92" s="17">
        <v>17</v>
      </c>
      <c r="G92" s="156" t="s">
        <v>168</v>
      </c>
      <c r="H92" s="157"/>
      <c r="I92" s="157"/>
      <c r="J92" s="157"/>
      <c r="K92" s="157"/>
      <c r="L92" s="232">
        <v>0</v>
      </c>
      <c r="M92" s="233"/>
      <c r="N92" s="30">
        <v>500</v>
      </c>
      <c r="O92" s="70">
        <v>500</v>
      </c>
      <c r="P92" s="159"/>
      <c r="Q92" s="159"/>
    </row>
    <row r="93" spans="1:17" ht="22.5" customHeight="1" thickTop="1" thickBot="1">
      <c r="A93" s="4"/>
      <c r="B93" s="17">
        <v>418</v>
      </c>
      <c r="C93" s="19"/>
      <c r="D93" s="175"/>
      <c r="E93" s="175"/>
      <c r="F93" s="17">
        <v>18</v>
      </c>
      <c r="G93" s="156" t="s">
        <v>169</v>
      </c>
      <c r="H93" s="157"/>
      <c r="I93" s="157"/>
      <c r="J93" s="157"/>
      <c r="K93" s="157"/>
      <c r="L93" s="209">
        <v>100000</v>
      </c>
      <c r="M93" s="210"/>
      <c r="N93" s="27">
        <v>100000</v>
      </c>
      <c r="O93" s="60">
        <v>100000</v>
      </c>
      <c r="P93" s="159"/>
      <c r="Q93" s="159"/>
    </row>
    <row r="94" spans="1:17" ht="22.5" customHeight="1" thickTop="1" thickBot="1">
      <c r="A94" s="4"/>
      <c r="B94" s="19"/>
      <c r="C94" s="19"/>
      <c r="D94" s="175"/>
      <c r="E94" s="175"/>
      <c r="F94" s="17">
        <v>19</v>
      </c>
      <c r="G94" s="156" t="s">
        <v>170</v>
      </c>
      <c r="H94" s="157"/>
      <c r="I94" s="157"/>
      <c r="J94" s="157"/>
      <c r="K94" s="157"/>
      <c r="L94" s="206">
        <v>2800000</v>
      </c>
      <c r="M94" s="206"/>
      <c r="N94" s="27">
        <v>3194900</v>
      </c>
      <c r="O94" s="60">
        <v>3194900</v>
      </c>
      <c r="P94" s="159"/>
      <c r="Q94" s="159"/>
    </row>
    <row r="95" spans="1:17" ht="36" customHeight="1" thickTop="1" thickBot="1">
      <c r="A95" s="2"/>
      <c r="B95" s="15"/>
      <c r="C95" s="15"/>
      <c r="D95" s="157"/>
      <c r="E95" s="157"/>
      <c r="F95" s="15" t="s">
        <v>40</v>
      </c>
      <c r="G95" s="156" t="s">
        <v>171</v>
      </c>
      <c r="H95" s="157"/>
      <c r="I95" s="157"/>
      <c r="J95" s="157"/>
      <c r="K95" s="157"/>
      <c r="L95" s="158">
        <v>0</v>
      </c>
      <c r="M95" s="158"/>
      <c r="N95" s="46">
        <v>0</v>
      </c>
      <c r="O95" s="65">
        <v>0</v>
      </c>
      <c r="P95" s="180"/>
      <c r="Q95" s="180"/>
    </row>
    <row r="96" spans="1:17" ht="30.95" customHeight="1" thickTop="1" thickBot="1">
      <c r="A96" s="4"/>
      <c r="B96" s="15" t="s">
        <v>41</v>
      </c>
      <c r="C96" s="19"/>
      <c r="D96" s="175"/>
      <c r="E96" s="175"/>
      <c r="F96" s="17">
        <v>21</v>
      </c>
      <c r="G96" s="156" t="s">
        <v>172</v>
      </c>
      <c r="H96" s="157"/>
      <c r="I96" s="157"/>
      <c r="J96" s="157"/>
      <c r="K96" s="157"/>
      <c r="L96" s="213">
        <v>500</v>
      </c>
      <c r="M96" s="213"/>
      <c r="N96" s="50">
        <v>500</v>
      </c>
      <c r="O96" s="50">
        <v>500</v>
      </c>
      <c r="P96" s="159"/>
      <c r="Q96" s="159"/>
    </row>
    <row r="97" spans="1:21" ht="30.75" customHeight="1" thickTop="1" thickBot="1">
      <c r="A97" s="4"/>
      <c r="B97" s="15" t="s">
        <v>42</v>
      </c>
      <c r="C97" s="19"/>
      <c r="D97" s="175"/>
      <c r="E97" s="175"/>
      <c r="F97" s="17">
        <v>22</v>
      </c>
      <c r="G97" s="231" t="s">
        <v>173</v>
      </c>
      <c r="H97" s="165"/>
      <c r="I97" s="165"/>
      <c r="J97" s="165"/>
      <c r="K97" s="165"/>
      <c r="L97" s="179">
        <v>300000</v>
      </c>
      <c r="M97" s="179"/>
      <c r="N97" s="69">
        <v>500000</v>
      </c>
      <c r="O97" s="69">
        <v>500000</v>
      </c>
      <c r="P97" s="159"/>
      <c r="Q97" s="159"/>
    </row>
    <row r="98" spans="1:21" ht="40.35" customHeight="1" thickTop="1" thickBot="1">
      <c r="A98" s="2"/>
      <c r="B98" s="15" t="s">
        <v>43</v>
      </c>
      <c r="C98" s="15"/>
      <c r="D98" s="157"/>
      <c r="E98" s="157"/>
      <c r="F98" s="17">
        <v>23</v>
      </c>
      <c r="G98" s="156" t="s">
        <v>174</v>
      </c>
      <c r="H98" s="157"/>
      <c r="I98" s="157"/>
      <c r="J98" s="157"/>
      <c r="K98" s="157"/>
      <c r="L98" s="228">
        <v>87600</v>
      </c>
      <c r="M98" s="229"/>
      <c r="N98" s="69">
        <v>87600</v>
      </c>
      <c r="O98" s="69">
        <v>87600</v>
      </c>
      <c r="P98" s="180"/>
      <c r="Q98" s="180"/>
    </row>
    <row r="99" spans="1:21" ht="16.5" customHeight="1" thickTop="1" thickBot="1">
      <c r="A99" s="160" t="s">
        <v>322</v>
      </c>
      <c r="B99" s="161"/>
      <c r="C99" s="161"/>
      <c r="D99" s="161"/>
      <c r="E99" s="161"/>
      <c r="F99" s="161"/>
      <c r="G99" s="161"/>
      <c r="H99" s="161"/>
      <c r="I99" s="161"/>
      <c r="J99" s="161"/>
      <c r="K99" s="161"/>
      <c r="L99" s="206">
        <f>(L85+L86+L87+L88+L89+L90+L91+L92+L93+L94+L95+L96+L97+L98)</f>
        <v>6338100</v>
      </c>
      <c r="M99" s="206"/>
      <c r="N99" s="27">
        <f>(N85+N86+N87+N88+N89+N90+N91+N92+N93+N94+N95+N96+N97+N98)</f>
        <v>7129000</v>
      </c>
      <c r="O99" s="60">
        <f>(O86+O87+O88+O89+O90+O91+O92+O93+O94+O95+O96+O97+O98)</f>
        <v>7129000</v>
      </c>
      <c r="P99" s="163"/>
      <c r="Q99" s="163"/>
    </row>
    <row r="100" spans="1:21" ht="20.25" customHeight="1" thickTop="1" thickBot="1">
      <c r="A100" s="181" t="s">
        <v>323</v>
      </c>
      <c r="B100" s="182"/>
      <c r="C100" s="182"/>
      <c r="D100" s="182"/>
      <c r="E100" s="182"/>
      <c r="F100" s="182"/>
      <c r="G100" s="182"/>
      <c r="H100" s="182"/>
      <c r="I100" s="182"/>
      <c r="J100" s="182"/>
      <c r="K100" s="182"/>
      <c r="L100" s="206">
        <v>6338100</v>
      </c>
      <c r="M100" s="206"/>
      <c r="N100" s="27">
        <v>7129000</v>
      </c>
      <c r="O100" s="60">
        <v>7129000</v>
      </c>
      <c r="P100" s="159"/>
      <c r="Q100" s="159"/>
      <c r="U100" s="43">
        <f>(N99-N100)</f>
        <v>0</v>
      </c>
    </row>
    <row r="101" spans="1:21" ht="22.5" customHeight="1" thickTop="1" thickBot="1">
      <c r="A101" s="4"/>
      <c r="B101" s="15" t="s">
        <v>44</v>
      </c>
      <c r="C101" s="19"/>
      <c r="D101" s="175"/>
      <c r="E101" s="175"/>
      <c r="F101" s="17">
        <v>24</v>
      </c>
      <c r="G101" s="156" t="s">
        <v>175</v>
      </c>
      <c r="H101" s="157"/>
      <c r="I101" s="157"/>
      <c r="J101" s="157"/>
      <c r="K101" s="157"/>
      <c r="L101" s="183">
        <v>0</v>
      </c>
      <c r="M101" s="183"/>
      <c r="N101" s="37">
        <v>0</v>
      </c>
      <c r="O101" s="61">
        <v>0</v>
      </c>
      <c r="P101" s="159"/>
      <c r="Q101" s="159"/>
      <c r="U101" s="43">
        <f>(N99-O99)</f>
        <v>0</v>
      </c>
    </row>
    <row r="102" spans="1:21" ht="22.5" customHeight="1" thickTop="1" thickBot="1">
      <c r="A102" s="4"/>
      <c r="B102" s="15" t="s">
        <v>45</v>
      </c>
      <c r="C102" s="19"/>
      <c r="D102" s="175"/>
      <c r="E102" s="175"/>
      <c r="F102" s="17">
        <v>25</v>
      </c>
      <c r="G102" s="156" t="s">
        <v>176</v>
      </c>
      <c r="H102" s="157"/>
      <c r="I102" s="157"/>
      <c r="J102" s="157"/>
      <c r="K102" s="157"/>
      <c r="L102" s="183">
        <v>0</v>
      </c>
      <c r="M102" s="183"/>
      <c r="N102" s="37">
        <v>0</v>
      </c>
      <c r="O102" s="61">
        <v>0</v>
      </c>
      <c r="P102" s="159"/>
      <c r="Q102" s="159"/>
    </row>
    <row r="103" spans="1:21" ht="20.25" customHeight="1" thickTop="1" thickBot="1">
      <c r="A103" s="6"/>
      <c r="B103" s="20"/>
      <c r="C103" s="20"/>
      <c r="D103" s="190"/>
      <c r="E103" s="190"/>
      <c r="F103" s="20"/>
      <c r="G103" s="230" t="s">
        <v>2</v>
      </c>
      <c r="H103" s="230"/>
      <c r="I103" s="230"/>
      <c r="J103" s="230"/>
      <c r="K103" s="230"/>
      <c r="L103" s="203">
        <f>(L85+L86+L87+L88+L89+L90+L91+L92+L93+L94+L95+L96+L97+L98+L101+L102)</f>
        <v>6338100</v>
      </c>
      <c r="M103" s="203"/>
      <c r="N103" s="28">
        <f>(N85+N86+N87+N88+N89+N90+N91+N92+N93+N94+N95+N96+N97+N98+N101+N102)</f>
        <v>7129000</v>
      </c>
      <c r="O103" s="68">
        <f>(O85+O86+O87+O88+O89+O90+O91+O92+O93+O94+O95+O96+O97+O98+O101+O102)</f>
        <v>7129000</v>
      </c>
      <c r="P103" s="170"/>
      <c r="Q103" s="170"/>
    </row>
    <row r="104" spans="1:21" ht="23.25" customHeight="1" thickTop="1" thickBot="1">
      <c r="A104" s="4"/>
      <c r="B104" s="19"/>
      <c r="C104" s="19"/>
      <c r="D104" s="192">
        <v>20</v>
      </c>
      <c r="E104" s="192"/>
      <c r="F104" s="21">
        <v>10</v>
      </c>
      <c r="G104" s="187" t="s">
        <v>177</v>
      </c>
      <c r="H104" s="157"/>
      <c r="I104" s="157"/>
      <c r="J104" s="157"/>
      <c r="K104" s="157"/>
      <c r="L104" s="188">
        <v>0</v>
      </c>
      <c r="M104" s="188"/>
      <c r="N104" s="39">
        <v>0</v>
      </c>
      <c r="O104" s="64">
        <v>0</v>
      </c>
      <c r="P104" s="159"/>
      <c r="Q104" s="159"/>
    </row>
    <row r="105" spans="1:21" ht="36" customHeight="1" thickTop="1" thickBot="1">
      <c r="A105" s="2"/>
      <c r="B105" s="17">
        <v>404</v>
      </c>
      <c r="C105" s="15"/>
      <c r="D105" s="157"/>
      <c r="E105" s="157"/>
      <c r="F105" s="15" t="s">
        <v>46</v>
      </c>
      <c r="G105" s="156" t="s">
        <v>178</v>
      </c>
      <c r="H105" s="157"/>
      <c r="I105" s="157"/>
      <c r="J105" s="157"/>
      <c r="K105" s="157"/>
      <c r="L105" s="228">
        <v>13000</v>
      </c>
      <c r="M105" s="229"/>
      <c r="N105" s="42">
        <v>10000</v>
      </c>
      <c r="O105" s="69">
        <v>10000</v>
      </c>
      <c r="P105" s="180"/>
      <c r="Q105" s="180"/>
    </row>
    <row r="106" spans="1:21" ht="22.5" customHeight="1" thickTop="1" thickBot="1">
      <c r="A106" s="4"/>
      <c r="B106" s="15" t="s">
        <v>47</v>
      </c>
      <c r="C106" s="19"/>
      <c r="D106" s="175"/>
      <c r="E106" s="175"/>
      <c r="F106" s="17">
        <v>21</v>
      </c>
      <c r="G106" s="156" t="s">
        <v>179</v>
      </c>
      <c r="H106" s="157"/>
      <c r="I106" s="157"/>
      <c r="J106" s="157"/>
      <c r="K106" s="157"/>
      <c r="L106" s="183">
        <v>0</v>
      </c>
      <c r="M106" s="183"/>
      <c r="N106" s="37">
        <v>0</v>
      </c>
      <c r="O106" s="61">
        <v>0</v>
      </c>
      <c r="P106" s="159"/>
      <c r="Q106" s="159"/>
    </row>
    <row r="107" spans="1:21" ht="30.95" customHeight="1" thickTop="1" thickBot="1">
      <c r="A107" s="4"/>
      <c r="B107" s="15" t="s">
        <v>48</v>
      </c>
      <c r="C107" s="19"/>
      <c r="D107" s="175"/>
      <c r="E107" s="175"/>
      <c r="F107" s="17">
        <v>22</v>
      </c>
      <c r="G107" s="156" t="s">
        <v>180</v>
      </c>
      <c r="H107" s="157"/>
      <c r="I107" s="157"/>
      <c r="J107" s="157"/>
      <c r="K107" s="157"/>
      <c r="L107" s="183">
        <v>0</v>
      </c>
      <c r="M107" s="183"/>
      <c r="N107" s="37">
        <v>0</v>
      </c>
      <c r="O107" s="61">
        <v>0</v>
      </c>
      <c r="P107" s="159"/>
      <c r="Q107" s="159"/>
    </row>
    <row r="108" spans="1:21" ht="36" customHeight="1" thickTop="1" thickBot="1">
      <c r="A108" s="2"/>
      <c r="B108" s="15" t="s">
        <v>49</v>
      </c>
      <c r="C108" s="15"/>
      <c r="D108" s="157"/>
      <c r="E108" s="157"/>
      <c r="F108" s="15" t="s">
        <v>50</v>
      </c>
      <c r="G108" s="156" t="s">
        <v>181</v>
      </c>
      <c r="H108" s="157"/>
      <c r="I108" s="157"/>
      <c r="J108" s="157"/>
      <c r="K108" s="157"/>
      <c r="L108" s="183">
        <v>0</v>
      </c>
      <c r="M108" s="183"/>
      <c r="N108" s="37">
        <v>0</v>
      </c>
      <c r="O108" s="61">
        <v>0</v>
      </c>
      <c r="P108" s="180"/>
      <c r="Q108" s="180"/>
    </row>
    <row r="109" spans="1:21" ht="22.5" customHeight="1" thickTop="1" thickBot="1">
      <c r="A109" s="4"/>
      <c r="B109" s="15" t="s">
        <v>27</v>
      </c>
      <c r="C109" s="19"/>
      <c r="D109" s="175"/>
      <c r="E109" s="175"/>
      <c r="F109" s="17">
        <v>31</v>
      </c>
      <c r="G109" s="156" t="s">
        <v>182</v>
      </c>
      <c r="H109" s="157"/>
      <c r="I109" s="157"/>
      <c r="J109" s="157"/>
      <c r="K109" s="157"/>
      <c r="L109" s="183">
        <v>0</v>
      </c>
      <c r="M109" s="183"/>
      <c r="N109" s="30">
        <v>500</v>
      </c>
      <c r="O109" s="70">
        <v>500</v>
      </c>
      <c r="P109" s="159"/>
      <c r="Q109" s="159"/>
    </row>
    <row r="110" spans="1:21" ht="41.1" customHeight="1" thickTop="1" thickBot="1">
      <c r="A110" s="2"/>
      <c r="B110" s="17">
        <v>471</v>
      </c>
      <c r="C110" s="15"/>
      <c r="D110" s="157"/>
      <c r="E110" s="157"/>
      <c r="F110" s="17">
        <v>32</v>
      </c>
      <c r="G110" s="156" t="s">
        <v>183</v>
      </c>
      <c r="H110" s="157"/>
      <c r="I110" s="157"/>
      <c r="J110" s="157"/>
      <c r="K110" s="157"/>
      <c r="L110" s="224">
        <v>500</v>
      </c>
      <c r="M110" s="225"/>
      <c r="N110" s="50">
        <v>10000</v>
      </c>
      <c r="O110" s="50">
        <v>10000</v>
      </c>
      <c r="P110" s="180"/>
      <c r="Q110" s="180"/>
    </row>
    <row r="111" spans="1:21" ht="22.5" customHeight="1" thickTop="1" thickBot="1">
      <c r="A111" s="4"/>
      <c r="B111" s="15" t="s">
        <v>51</v>
      </c>
      <c r="C111" s="19"/>
      <c r="D111" s="175"/>
      <c r="E111" s="175"/>
      <c r="F111" s="17">
        <v>33</v>
      </c>
      <c r="G111" s="156" t="s">
        <v>184</v>
      </c>
      <c r="H111" s="157"/>
      <c r="I111" s="157"/>
      <c r="J111" s="157"/>
      <c r="K111" s="157"/>
      <c r="L111" s="183">
        <v>0</v>
      </c>
      <c r="M111" s="183"/>
      <c r="N111" s="37">
        <v>0</v>
      </c>
      <c r="O111" s="61">
        <v>0</v>
      </c>
      <c r="P111" s="159"/>
      <c r="Q111" s="159"/>
    </row>
    <row r="112" spans="1:21" ht="19.5" customHeight="1" thickTop="1" thickBot="1">
      <c r="A112" s="6"/>
      <c r="B112" s="20"/>
      <c r="C112" s="20"/>
      <c r="D112" s="190"/>
      <c r="E112" s="190"/>
      <c r="F112" s="20"/>
      <c r="G112" s="168" t="s">
        <v>310</v>
      </c>
      <c r="H112" s="168"/>
      <c r="I112" s="168"/>
      <c r="J112" s="168"/>
      <c r="K112" s="168"/>
      <c r="L112" s="226">
        <f>(L104+L105+L106+L107+L108+L109+L110+L111)</f>
        <v>13500</v>
      </c>
      <c r="M112" s="227"/>
      <c r="N112" s="45">
        <f>(N104+N105+N106+N107+N108+N109+N110+N111)</f>
        <v>20500</v>
      </c>
      <c r="O112" s="68">
        <f>(O104+O105+O106+O107+O108+O109+O110+O111)</f>
        <v>20500</v>
      </c>
      <c r="P112" s="170"/>
      <c r="Q112" s="170"/>
    </row>
    <row r="113" spans="1:17" ht="22.5" customHeight="1" thickTop="1" thickBot="1">
      <c r="A113" s="9"/>
      <c r="B113" s="23"/>
      <c r="C113" s="23"/>
      <c r="D113" s="184"/>
      <c r="E113" s="184"/>
      <c r="F113" s="23"/>
      <c r="G113" s="172" t="s">
        <v>324</v>
      </c>
      <c r="H113" s="172"/>
      <c r="I113" s="172"/>
      <c r="J113" s="172"/>
      <c r="K113" s="172"/>
      <c r="L113" s="223">
        <f>(L103+L112)</f>
        <v>6351600</v>
      </c>
      <c r="M113" s="223"/>
      <c r="N113" s="86">
        <f>(N103+N112)</f>
        <v>7149500</v>
      </c>
      <c r="O113" s="87">
        <f>(O103+O112)</f>
        <v>7149500</v>
      </c>
      <c r="P113" s="174"/>
      <c r="Q113" s="174"/>
    </row>
    <row r="114" spans="1:17" ht="28.5" customHeight="1" thickTop="1" thickBot="1">
      <c r="A114" s="2"/>
      <c r="B114" s="15"/>
      <c r="C114" s="17">
        <v>40</v>
      </c>
      <c r="D114" s="186">
        <v>10</v>
      </c>
      <c r="E114" s="186"/>
      <c r="F114" s="18">
        <v>10</v>
      </c>
      <c r="G114" s="187" t="s">
        <v>185</v>
      </c>
      <c r="H114" s="157"/>
      <c r="I114" s="157"/>
      <c r="J114" s="157"/>
      <c r="K114" s="157"/>
      <c r="L114" s="206"/>
      <c r="M114" s="206"/>
      <c r="N114" s="27"/>
      <c r="O114" s="60"/>
      <c r="P114" s="180"/>
      <c r="Q114" s="180"/>
    </row>
    <row r="115" spans="1:17" ht="22.5" customHeight="1" thickTop="1" thickBot="1">
      <c r="A115" s="4"/>
      <c r="B115" s="15" t="s">
        <v>52</v>
      </c>
      <c r="C115" s="19"/>
      <c r="D115" s="175"/>
      <c r="E115" s="175"/>
      <c r="F115" s="17">
        <v>11</v>
      </c>
      <c r="G115" s="156" t="s">
        <v>186</v>
      </c>
      <c r="H115" s="157"/>
      <c r="I115" s="157"/>
      <c r="J115" s="157"/>
      <c r="K115" s="157"/>
      <c r="L115" s="189">
        <v>100000</v>
      </c>
      <c r="M115" s="189"/>
      <c r="N115" s="55">
        <v>200000</v>
      </c>
      <c r="O115" s="60">
        <v>200000</v>
      </c>
      <c r="P115" s="159"/>
      <c r="Q115" s="159"/>
    </row>
    <row r="116" spans="1:17" ht="22.5" customHeight="1" thickTop="1" thickBot="1">
      <c r="A116" s="4"/>
      <c r="B116" s="15" t="s">
        <v>53</v>
      </c>
      <c r="C116" s="19"/>
      <c r="D116" s="175"/>
      <c r="E116" s="175"/>
      <c r="F116" s="17">
        <v>12</v>
      </c>
      <c r="G116" s="156" t="s">
        <v>187</v>
      </c>
      <c r="H116" s="157"/>
      <c r="I116" s="157"/>
      <c r="J116" s="157"/>
      <c r="K116" s="157"/>
      <c r="L116" s="183">
        <v>0</v>
      </c>
      <c r="M116" s="183"/>
      <c r="N116" s="37">
        <v>0</v>
      </c>
      <c r="O116" s="61">
        <v>0</v>
      </c>
      <c r="P116" s="159"/>
      <c r="Q116" s="159"/>
    </row>
    <row r="117" spans="1:17" ht="22.5" customHeight="1" thickTop="1" thickBot="1">
      <c r="A117" s="4"/>
      <c r="B117" s="15" t="s">
        <v>54</v>
      </c>
      <c r="C117" s="19"/>
      <c r="D117" s="175"/>
      <c r="E117" s="175"/>
      <c r="F117" s="17">
        <v>13</v>
      </c>
      <c r="G117" s="156" t="s">
        <v>188</v>
      </c>
      <c r="H117" s="157"/>
      <c r="I117" s="157"/>
      <c r="J117" s="157"/>
      <c r="K117" s="157"/>
      <c r="L117" s="158">
        <v>0</v>
      </c>
      <c r="M117" s="158"/>
      <c r="N117" s="88">
        <v>500</v>
      </c>
      <c r="O117" s="83">
        <v>500</v>
      </c>
      <c r="P117" s="159"/>
      <c r="Q117" s="159"/>
    </row>
    <row r="118" spans="1:17" ht="22.5" customHeight="1" thickTop="1" thickBot="1">
      <c r="A118" s="4"/>
      <c r="B118" s="15" t="s">
        <v>55</v>
      </c>
      <c r="C118" s="19"/>
      <c r="D118" s="175"/>
      <c r="E118" s="175"/>
      <c r="F118" s="17">
        <v>14</v>
      </c>
      <c r="G118" s="156" t="s">
        <v>189</v>
      </c>
      <c r="H118" s="157"/>
      <c r="I118" s="157"/>
      <c r="J118" s="157"/>
      <c r="K118" s="157"/>
      <c r="L118" s="183">
        <v>0</v>
      </c>
      <c r="M118" s="183"/>
      <c r="N118" s="37">
        <v>0</v>
      </c>
      <c r="O118" s="61">
        <v>0</v>
      </c>
      <c r="P118" s="159"/>
      <c r="Q118" s="159"/>
    </row>
    <row r="119" spans="1:17" ht="22.5" customHeight="1" thickTop="1" thickBot="1">
      <c r="A119" s="4"/>
      <c r="B119" s="15" t="s">
        <v>56</v>
      </c>
      <c r="C119" s="19"/>
      <c r="D119" s="175"/>
      <c r="E119" s="175"/>
      <c r="F119" s="17">
        <v>15</v>
      </c>
      <c r="G119" s="156" t="s">
        <v>190</v>
      </c>
      <c r="H119" s="157"/>
      <c r="I119" s="157"/>
      <c r="J119" s="157"/>
      <c r="K119" s="157"/>
      <c r="L119" s="183">
        <v>0</v>
      </c>
      <c r="M119" s="183"/>
      <c r="N119" s="37">
        <v>0</v>
      </c>
      <c r="O119" s="61">
        <v>0</v>
      </c>
      <c r="P119" s="159"/>
      <c r="Q119" s="159"/>
    </row>
    <row r="120" spans="1:17" ht="22.5" customHeight="1" thickTop="1" thickBot="1">
      <c r="A120" s="4"/>
      <c r="B120" s="17">
        <v>407</v>
      </c>
      <c r="C120" s="19"/>
      <c r="D120" s="175"/>
      <c r="E120" s="175"/>
      <c r="F120" s="17">
        <v>16</v>
      </c>
      <c r="G120" s="156" t="s">
        <v>191</v>
      </c>
      <c r="H120" s="157"/>
      <c r="I120" s="157"/>
      <c r="J120" s="157"/>
      <c r="K120" s="157"/>
      <c r="L120" s="189">
        <v>5000</v>
      </c>
      <c r="M120" s="189"/>
      <c r="N120" s="55">
        <v>10000</v>
      </c>
      <c r="O120" s="60">
        <v>10000</v>
      </c>
      <c r="P120" s="159"/>
      <c r="Q120" s="159"/>
    </row>
    <row r="121" spans="1:17" ht="18.75" customHeight="1" thickTop="1" thickBot="1">
      <c r="A121" s="160" t="s">
        <v>325</v>
      </c>
      <c r="B121" s="161"/>
      <c r="C121" s="161"/>
      <c r="D121" s="161"/>
      <c r="E121" s="161"/>
      <c r="F121" s="161"/>
      <c r="G121" s="161"/>
      <c r="H121" s="161"/>
      <c r="I121" s="161"/>
      <c r="J121" s="161"/>
      <c r="K121" s="161"/>
      <c r="L121" s="189">
        <f>(L114+L115+L116+L117+L118+L119+L120)</f>
        <v>105000</v>
      </c>
      <c r="M121" s="189"/>
      <c r="N121" s="55">
        <f>(N114+N115+N116+N117+N118+N119+N120)</f>
        <v>210500</v>
      </c>
      <c r="O121" s="60">
        <v>210500</v>
      </c>
      <c r="P121" s="163"/>
      <c r="Q121" s="163"/>
    </row>
    <row r="122" spans="1:17" ht="20.25" customHeight="1" thickTop="1" thickBot="1">
      <c r="A122" s="181" t="s">
        <v>326</v>
      </c>
      <c r="B122" s="182"/>
      <c r="C122" s="182"/>
      <c r="D122" s="182"/>
      <c r="E122" s="182"/>
      <c r="F122" s="182"/>
      <c r="G122" s="182"/>
      <c r="H122" s="182"/>
      <c r="I122" s="182"/>
      <c r="J122" s="182"/>
      <c r="K122" s="182"/>
      <c r="L122" s="189">
        <v>105000</v>
      </c>
      <c r="M122" s="189"/>
      <c r="N122" s="55">
        <v>210500</v>
      </c>
      <c r="O122" s="60">
        <v>210500</v>
      </c>
      <c r="P122" s="159"/>
      <c r="Q122" s="159"/>
    </row>
    <row r="123" spans="1:17" ht="22.5" customHeight="1" thickTop="1" thickBot="1">
      <c r="A123" s="4"/>
      <c r="B123" s="17">
        <v>409</v>
      </c>
      <c r="C123" s="19"/>
      <c r="D123" s="175"/>
      <c r="E123" s="175"/>
      <c r="F123" s="17">
        <v>17</v>
      </c>
      <c r="G123" s="221" t="s">
        <v>192</v>
      </c>
      <c r="H123" s="222"/>
      <c r="I123" s="222"/>
      <c r="J123" s="222"/>
      <c r="K123" s="222"/>
      <c r="L123" s="183">
        <v>0</v>
      </c>
      <c r="M123" s="183"/>
      <c r="N123" s="37">
        <v>0</v>
      </c>
      <c r="O123" s="61">
        <v>0</v>
      </c>
      <c r="P123" s="159"/>
      <c r="Q123" s="159"/>
    </row>
    <row r="124" spans="1:17" ht="22.5" customHeight="1" thickTop="1" thickBot="1">
      <c r="A124" s="4"/>
      <c r="B124" s="15" t="s">
        <v>57</v>
      </c>
      <c r="C124" s="19"/>
      <c r="D124" s="175"/>
      <c r="E124" s="175"/>
      <c r="F124" s="17">
        <v>18</v>
      </c>
      <c r="G124" s="156" t="s">
        <v>193</v>
      </c>
      <c r="H124" s="157"/>
      <c r="I124" s="157"/>
      <c r="J124" s="157"/>
      <c r="K124" s="157"/>
      <c r="L124" s="183">
        <v>0</v>
      </c>
      <c r="M124" s="183"/>
      <c r="N124" s="37">
        <v>0</v>
      </c>
      <c r="O124" s="61">
        <v>0</v>
      </c>
      <c r="P124" s="159"/>
      <c r="Q124" s="159"/>
    </row>
    <row r="125" spans="1:17" ht="22.5" customHeight="1" thickTop="1" thickBot="1">
      <c r="A125" s="4"/>
      <c r="B125" s="15" t="s">
        <v>58</v>
      </c>
      <c r="C125" s="19"/>
      <c r="D125" s="175"/>
      <c r="E125" s="175"/>
      <c r="F125" s="17">
        <v>19</v>
      </c>
      <c r="G125" s="156" t="s">
        <v>194</v>
      </c>
      <c r="H125" s="157"/>
      <c r="I125" s="157"/>
      <c r="J125" s="157"/>
      <c r="K125" s="157"/>
      <c r="L125" s="183">
        <v>0</v>
      </c>
      <c r="M125" s="183"/>
      <c r="N125" s="37">
        <v>0</v>
      </c>
      <c r="O125" s="61">
        <v>0</v>
      </c>
      <c r="P125" s="159"/>
      <c r="Q125" s="159"/>
    </row>
    <row r="126" spans="1:17" ht="22.5" customHeight="1" thickTop="1" thickBot="1">
      <c r="A126" s="4"/>
      <c r="B126" s="15" t="s">
        <v>59</v>
      </c>
      <c r="C126" s="19"/>
      <c r="D126" s="175"/>
      <c r="E126" s="175"/>
      <c r="F126" s="17">
        <v>20</v>
      </c>
      <c r="G126" s="156" t="s">
        <v>195</v>
      </c>
      <c r="H126" s="157"/>
      <c r="I126" s="157"/>
      <c r="J126" s="157"/>
      <c r="K126" s="157"/>
      <c r="L126" s="183">
        <v>0</v>
      </c>
      <c r="M126" s="183"/>
      <c r="N126" s="37">
        <v>0</v>
      </c>
      <c r="O126" s="61">
        <v>0</v>
      </c>
      <c r="P126" s="159"/>
      <c r="Q126" s="159"/>
    </row>
    <row r="127" spans="1:17" ht="22.5" customHeight="1" thickTop="1" thickBot="1">
      <c r="A127" s="4"/>
      <c r="B127" s="17">
        <v>408</v>
      </c>
      <c r="C127" s="19"/>
      <c r="D127" s="175"/>
      <c r="E127" s="175"/>
      <c r="F127" s="17">
        <v>21</v>
      </c>
      <c r="G127" s="216" t="s">
        <v>196</v>
      </c>
      <c r="H127" s="217"/>
      <c r="I127" s="217"/>
      <c r="J127" s="217"/>
      <c r="K127" s="217"/>
      <c r="L127" s="183">
        <v>0</v>
      </c>
      <c r="M127" s="183"/>
      <c r="N127" s="37">
        <v>0</v>
      </c>
      <c r="O127" s="61">
        <v>0</v>
      </c>
      <c r="P127" s="159"/>
      <c r="Q127" s="159"/>
    </row>
    <row r="128" spans="1:17" ht="30.95" customHeight="1" thickTop="1" thickBot="1">
      <c r="A128" s="4"/>
      <c r="B128" s="15" t="s">
        <v>60</v>
      </c>
      <c r="C128" s="19"/>
      <c r="D128" s="175"/>
      <c r="E128" s="175"/>
      <c r="F128" s="17">
        <v>22</v>
      </c>
      <c r="G128" s="156" t="s">
        <v>198</v>
      </c>
      <c r="H128" s="157"/>
      <c r="I128" s="157"/>
      <c r="J128" s="157"/>
      <c r="K128" s="157"/>
      <c r="L128" s="183">
        <v>0</v>
      </c>
      <c r="M128" s="183"/>
      <c r="N128" s="37">
        <v>0</v>
      </c>
      <c r="O128" s="61">
        <v>0</v>
      </c>
      <c r="P128" s="159"/>
      <c r="Q128" s="159"/>
    </row>
    <row r="129" spans="1:17" ht="22.5" customHeight="1" thickTop="1" thickBot="1">
      <c r="A129" s="4"/>
      <c r="B129" s="15" t="s">
        <v>61</v>
      </c>
      <c r="C129" s="19"/>
      <c r="D129" s="175"/>
      <c r="E129" s="175"/>
      <c r="F129" s="17">
        <v>23</v>
      </c>
      <c r="G129" s="216" t="s">
        <v>197</v>
      </c>
      <c r="H129" s="217"/>
      <c r="I129" s="217"/>
      <c r="J129" s="217"/>
      <c r="K129" s="217"/>
      <c r="L129" s="183">
        <v>0</v>
      </c>
      <c r="M129" s="183"/>
      <c r="N129" s="37">
        <v>0</v>
      </c>
      <c r="O129" s="61">
        <v>0</v>
      </c>
      <c r="P129" s="159"/>
      <c r="Q129" s="159"/>
    </row>
    <row r="130" spans="1:17" ht="22.5" customHeight="1" thickTop="1" thickBot="1">
      <c r="A130" s="4"/>
      <c r="B130" s="15" t="s">
        <v>53</v>
      </c>
      <c r="C130" s="19"/>
      <c r="D130" s="175"/>
      <c r="E130" s="175"/>
      <c r="F130" s="17">
        <v>24</v>
      </c>
      <c r="G130" s="156" t="s">
        <v>199</v>
      </c>
      <c r="H130" s="157"/>
      <c r="I130" s="157"/>
      <c r="J130" s="157"/>
      <c r="K130" s="157"/>
      <c r="L130" s="183">
        <v>0</v>
      </c>
      <c r="M130" s="183"/>
      <c r="N130" s="37">
        <v>0</v>
      </c>
      <c r="O130" s="61">
        <v>0</v>
      </c>
      <c r="P130" s="159"/>
      <c r="Q130" s="159"/>
    </row>
    <row r="131" spans="1:17" ht="22.5" customHeight="1" thickTop="1" thickBot="1">
      <c r="A131" s="4"/>
      <c r="B131" s="19"/>
      <c r="C131" s="19"/>
      <c r="D131" s="175"/>
      <c r="E131" s="175"/>
      <c r="F131" s="17">
        <v>25</v>
      </c>
      <c r="G131" s="156" t="s">
        <v>200</v>
      </c>
      <c r="H131" s="157"/>
      <c r="I131" s="157"/>
      <c r="J131" s="157"/>
      <c r="K131" s="157"/>
      <c r="L131" s="179">
        <v>2100000</v>
      </c>
      <c r="M131" s="179"/>
      <c r="N131" s="84">
        <v>3000000</v>
      </c>
      <c r="O131" s="84">
        <v>3000000</v>
      </c>
      <c r="P131" s="159"/>
      <c r="Q131" s="159"/>
    </row>
    <row r="132" spans="1:17" ht="30.95" customHeight="1" thickTop="1" thickBot="1">
      <c r="A132" s="4"/>
      <c r="B132" s="19"/>
      <c r="C132" s="19"/>
      <c r="D132" s="175"/>
      <c r="E132" s="175"/>
      <c r="F132" s="17">
        <v>26</v>
      </c>
      <c r="G132" s="156" t="s">
        <v>201</v>
      </c>
      <c r="H132" s="157"/>
      <c r="I132" s="157"/>
      <c r="J132" s="157"/>
      <c r="K132" s="157"/>
      <c r="L132" s="158">
        <v>0</v>
      </c>
      <c r="M132" s="158"/>
      <c r="N132" s="46">
        <v>0</v>
      </c>
      <c r="O132" s="65">
        <v>0</v>
      </c>
      <c r="P132" s="159"/>
      <c r="Q132" s="159"/>
    </row>
    <row r="133" spans="1:17" ht="36" customHeight="1" thickTop="1" thickBot="1">
      <c r="A133" s="2"/>
      <c r="B133" s="15"/>
      <c r="C133" s="15"/>
      <c r="D133" s="157"/>
      <c r="E133" s="157"/>
      <c r="F133" s="15" t="s">
        <v>62</v>
      </c>
      <c r="G133" s="156" t="s">
        <v>202</v>
      </c>
      <c r="H133" s="157"/>
      <c r="I133" s="157"/>
      <c r="J133" s="157"/>
      <c r="K133" s="157"/>
      <c r="L133" s="158">
        <v>0</v>
      </c>
      <c r="M133" s="158"/>
      <c r="N133" s="46">
        <v>0</v>
      </c>
      <c r="O133" s="65">
        <v>0</v>
      </c>
      <c r="P133" s="180"/>
      <c r="Q133" s="180"/>
    </row>
    <row r="134" spans="1:17" ht="22.5" customHeight="1" thickTop="1" thickBot="1">
      <c r="A134" s="4"/>
      <c r="B134" s="15" t="s">
        <v>63</v>
      </c>
      <c r="C134" s="19"/>
      <c r="D134" s="175"/>
      <c r="E134" s="175"/>
      <c r="F134" s="17">
        <v>21</v>
      </c>
      <c r="G134" s="156" t="s">
        <v>203</v>
      </c>
      <c r="H134" s="157"/>
      <c r="I134" s="157"/>
      <c r="J134" s="157"/>
      <c r="K134" s="157"/>
      <c r="L134" s="183">
        <v>0</v>
      </c>
      <c r="M134" s="183"/>
      <c r="N134" s="37">
        <v>0</v>
      </c>
      <c r="O134" s="61">
        <v>0</v>
      </c>
      <c r="P134" s="159"/>
      <c r="Q134" s="159"/>
    </row>
    <row r="135" spans="1:17" ht="22.5" customHeight="1" thickTop="1" thickBot="1">
      <c r="A135" s="4"/>
      <c r="B135" s="15" t="s">
        <v>64</v>
      </c>
      <c r="C135" s="19"/>
      <c r="D135" s="175"/>
      <c r="E135" s="175"/>
      <c r="F135" s="17">
        <v>22</v>
      </c>
      <c r="G135" s="156" t="s">
        <v>204</v>
      </c>
      <c r="H135" s="157"/>
      <c r="I135" s="157"/>
      <c r="J135" s="157"/>
      <c r="K135" s="157"/>
      <c r="L135" s="183">
        <v>0</v>
      </c>
      <c r="M135" s="183"/>
      <c r="N135" s="37">
        <v>0</v>
      </c>
      <c r="O135" s="61">
        <v>0</v>
      </c>
      <c r="P135" s="159"/>
      <c r="Q135" s="159"/>
    </row>
    <row r="136" spans="1:17" ht="22.5" customHeight="1" thickTop="1" thickBot="1">
      <c r="A136" s="4"/>
      <c r="B136" s="15" t="s">
        <v>65</v>
      </c>
      <c r="C136" s="19"/>
      <c r="D136" s="175"/>
      <c r="E136" s="175"/>
      <c r="F136" s="17">
        <v>23</v>
      </c>
      <c r="G136" s="156" t="s">
        <v>205</v>
      </c>
      <c r="H136" s="157"/>
      <c r="I136" s="157"/>
      <c r="J136" s="157"/>
      <c r="K136" s="157"/>
      <c r="L136" s="183">
        <v>0</v>
      </c>
      <c r="M136" s="183"/>
      <c r="N136" s="37">
        <v>0</v>
      </c>
      <c r="O136" s="61">
        <v>0</v>
      </c>
      <c r="P136" s="159"/>
      <c r="Q136" s="159"/>
    </row>
    <row r="137" spans="1:17" ht="22.5" customHeight="1" thickTop="1" thickBot="1">
      <c r="A137" s="4"/>
      <c r="B137" s="15" t="s">
        <v>66</v>
      </c>
      <c r="C137" s="19"/>
      <c r="D137" s="175"/>
      <c r="E137" s="175"/>
      <c r="F137" s="17">
        <v>24</v>
      </c>
      <c r="G137" s="156" t="s">
        <v>206</v>
      </c>
      <c r="H137" s="157"/>
      <c r="I137" s="157"/>
      <c r="J137" s="157"/>
      <c r="K137" s="157"/>
      <c r="L137" s="218">
        <v>500</v>
      </c>
      <c r="M137" s="219"/>
      <c r="N137" s="56">
        <v>500</v>
      </c>
      <c r="O137" s="70">
        <v>500</v>
      </c>
      <c r="P137" s="159"/>
      <c r="Q137" s="159"/>
    </row>
    <row r="138" spans="1:17" ht="22.5" customHeight="1" thickTop="1" thickBot="1">
      <c r="A138" s="4"/>
      <c r="B138" s="15" t="s">
        <v>45</v>
      </c>
      <c r="C138" s="19"/>
      <c r="D138" s="175"/>
      <c r="E138" s="175"/>
      <c r="F138" s="17">
        <v>25</v>
      </c>
      <c r="G138" s="156" t="s">
        <v>207</v>
      </c>
      <c r="H138" s="157"/>
      <c r="I138" s="157"/>
      <c r="J138" s="157"/>
      <c r="K138" s="157"/>
      <c r="L138" s="220">
        <v>500</v>
      </c>
      <c r="M138" s="220"/>
      <c r="N138" s="56">
        <v>500</v>
      </c>
      <c r="O138" s="70">
        <v>500</v>
      </c>
      <c r="P138" s="159"/>
      <c r="Q138" s="159"/>
    </row>
    <row r="139" spans="1:17" ht="30.95" customHeight="1" thickTop="1" thickBot="1">
      <c r="A139" s="4"/>
      <c r="B139" s="15" t="s">
        <v>45</v>
      </c>
      <c r="C139" s="19"/>
      <c r="D139" s="175"/>
      <c r="E139" s="175"/>
      <c r="F139" s="17">
        <v>26</v>
      </c>
      <c r="G139" s="156" t="s">
        <v>208</v>
      </c>
      <c r="H139" s="157"/>
      <c r="I139" s="157"/>
      <c r="J139" s="157"/>
      <c r="K139" s="157"/>
      <c r="L139" s="215">
        <v>608000</v>
      </c>
      <c r="M139" s="215"/>
      <c r="N139" s="42">
        <v>608000</v>
      </c>
      <c r="O139" s="69">
        <v>608000</v>
      </c>
      <c r="P139" s="159"/>
      <c r="Q139" s="159"/>
    </row>
    <row r="140" spans="1:17" ht="22.5" customHeight="1" thickTop="1" thickBot="1">
      <c r="A140" s="4"/>
      <c r="B140" s="15" t="s">
        <v>45</v>
      </c>
      <c r="C140" s="19"/>
      <c r="D140" s="175"/>
      <c r="E140" s="175"/>
      <c r="F140" s="17">
        <v>27</v>
      </c>
      <c r="G140" s="156" t="s">
        <v>209</v>
      </c>
      <c r="H140" s="157"/>
      <c r="I140" s="157"/>
      <c r="J140" s="157"/>
      <c r="K140" s="157"/>
      <c r="L140" s="183">
        <v>0</v>
      </c>
      <c r="M140" s="183"/>
      <c r="N140" s="37">
        <v>0</v>
      </c>
      <c r="O140" s="61">
        <v>0</v>
      </c>
      <c r="P140" s="159"/>
      <c r="Q140" s="159"/>
    </row>
    <row r="141" spans="1:17" ht="24" customHeight="1" thickTop="1" thickBot="1">
      <c r="A141" s="4"/>
      <c r="B141" s="15" t="s">
        <v>67</v>
      </c>
      <c r="C141" s="19"/>
      <c r="D141" s="175"/>
      <c r="E141" s="175"/>
      <c r="F141" s="17">
        <v>28</v>
      </c>
      <c r="G141" s="156" t="s">
        <v>210</v>
      </c>
      <c r="H141" s="157"/>
      <c r="I141" s="157"/>
      <c r="J141" s="157"/>
      <c r="K141" s="157"/>
      <c r="L141" s="183">
        <v>0</v>
      </c>
      <c r="M141" s="183"/>
      <c r="N141" s="37">
        <v>0</v>
      </c>
      <c r="O141" s="61">
        <v>0</v>
      </c>
      <c r="P141" s="159"/>
      <c r="Q141" s="159"/>
    </row>
    <row r="142" spans="1:17" ht="22.5" customHeight="1" thickTop="1" thickBot="1">
      <c r="A142" s="4"/>
      <c r="B142" s="15" t="s">
        <v>68</v>
      </c>
      <c r="C142" s="19"/>
      <c r="D142" s="175"/>
      <c r="E142" s="175"/>
      <c r="F142" s="17">
        <v>29</v>
      </c>
      <c r="G142" s="156" t="s">
        <v>211</v>
      </c>
      <c r="H142" s="157"/>
      <c r="I142" s="157"/>
      <c r="J142" s="157"/>
      <c r="K142" s="157"/>
      <c r="L142" s="183">
        <v>0</v>
      </c>
      <c r="M142" s="183"/>
      <c r="N142" s="37">
        <v>0</v>
      </c>
      <c r="O142" s="61">
        <v>0</v>
      </c>
      <c r="P142" s="159"/>
      <c r="Q142" s="159"/>
    </row>
    <row r="143" spans="1:17" ht="22.5" customHeight="1" thickTop="1" thickBot="1">
      <c r="A143" s="4"/>
      <c r="B143" s="15" t="s">
        <v>45</v>
      </c>
      <c r="C143" s="19"/>
      <c r="D143" s="175"/>
      <c r="E143" s="175"/>
      <c r="F143" s="17">
        <v>30</v>
      </c>
      <c r="G143" s="156" t="s">
        <v>212</v>
      </c>
      <c r="H143" s="157"/>
      <c r="I143" s="157"/>
      <c r="J143" s="157"/>
      <c r="K143" s="157"/>
      <c r="L143" s="183">
        <v>0</v>
      </c>
      <c r="M143" s="183"/>
      <c r="N143" s="37">
        <v>0</v>
      </c>
      <c r="O143" s="61">
        <v>0</v>
      </c>
      <c r="P143" s="159"/>
      <c r="Q143" s="159"/>
    </row>
    <row r="144" spans="1:17" ht="16.5" customHeight="1" thickTop="1" thickBot="1">
      <c r="A144" s="160" t="s">
        <v>327</v>
      </c>
      <c r="B144" s="161"/>
      <c r="C144" s="161"/>
      <c r="D144" s="161"/>
      <c r="E144" s="161"/>
      <c r="F144" s="161"/>
      <c r="G144" s="161"/>
      <c r="H144" s="161"/>
      <c r="I144" s="161"/>
      <c r="J144" s="161"/>
      <c r="K144" s="161"/>
      <c r="L144" s="206">
        <f>(L121+L123+L124+L125+L126+L127+L128+L129+L130+L131+L132+L133+L134+L135+L136+L137+L138+L139+L140+L141+L142+L143)</f>
        <v>2814000</v>
      </c>
      <c r="M144" s="206"/>
      <c r="N144" s="27">
        <f>(N121+N123+N124++N125+N126+N127+N128+N129+N130+N131+N132+N133+N134+N135+N136+N137+N138+N139+N140+N141+N142+N143)</f>
        <v>3819500</v>
      </c>
      <c r="O144" s="60">
        <f>(O121+O123+O124+O125+O126+O127+O128+O129+O130+O131+O132+O133+O134+O135+O136+O137+O138+O139+O140+O141+O142+O143)</f>
        <v>3819500</v>
      </c>
      <c r="P144" s="163"/>
      <c r="Q144" s="163"/>
    </row>
    <row r="145" spans="1:20" ht="20.25" customHeight="1" thickTop="1" thickBot="1">
      <c r="A145" s="181" t="s">
        <v>326</v>
      </c>
      <c r="B145" s="182"/>
      <c r="C145" s="182"/>
      <c r="D145" s="182"/>
      <c r="E145" s="182"/>
      <c r="F145" s="182"/>
      <c r="G145" s="182"/>
      <c r="H145" s="182"/>
      <c r="I145" s="182"/>
      <c r="J145" s="182"/>
      <c r="K145" s="182"/>
      <c r="L145" s="206">
        <v>2814000</v>
      </c>
      <c r="M145" s="206"/>
      <c r="N145" s="27">
        <v>3819500</v>
      </c>
      <c r="O145" s="60">
        <v>3819500</v>
      </c>
      <c r="P145" s="159"/>
      <c r="Q145" s="159"/>
    </row>
    <row r="146" spans="1:20" ht="22.5" customHeight="1" thickTop="1" thickBot="1">
      <c r="A146" s="4"/>
      <c r="B146" s="15" t="s">
        <v>69</v>
      </c>
      <c r="C146" s="19"/>
      <c r="D146" s="175"/>
      <c r="E146" s="175"/>
      <c r="F146" s="17">
        <v>31</v>
      </c>
      <c r="G146" s="216" t="s">
        <v>213</v>
      </c>
      <c r="H146" s="217"/>
      <c r="I146" s="217"/>
      <c r="J146" s="217"/>
      <c r="K146" s="217"/>
      <c r="L146" s="183">
        <v>0</v>
      </c>
      <c r="M146" s="183"/>
      <c r="N146" s="37">
        <v>0</v>
      </c>
      <c r="O146" s="61">
        <v>0</v>
      </c>
      <c r="P146" s="159"/>
      <c r="Q146" s="159"/>
    </row>
    <row r="147" spans="1:20" ht="22.5" customHeight="1" thickTop="1" thickBot="1">
      <c r="A147" s="4"/>
      <c r="B147" s="15" t="s">
        <v>70</v>
      </c>
      <c r="C147" s="19"/>
      <c r="D147" s="175"/>
      <c r="E147" s="175"/>
      <c r="F147" s="17">
        <v>32</v>
      </c>
      <c r="G147" s="214" t="s">
        <v>214</v>
      </c>
      <c r="H147" s="157"/>
      <c r="I147" s="157"/>
      <c r="J147" s="157"/>
      <c r="K147" s="157"/>
      <c r="L147" s="183">
        <v>0</v>
      </c>
      <c r="M147" s="183"/>
      <c r="N147" s="37">
        <v>0</v>
      </c>
      <c r="O147" s="61">
        <v>0</v>
      </c>
      <c r="P147" s="159"/>
      <c r="Q147" s="159"/>
      <c r="T147" s="43"/>
    </row>
    <row r="148" spans="1:20" ht="22.5" customHeight="1" thickTop="1" thickBot="1">
      <c r="A148" s="4"/>
      <c r="B148" s="15" t="s">
        <v>70</v>
      </c>
      <c r="C148" s="19"/>
      <c r="D148" s="175"/>
      <c r="E148" s="175"/>
      <c r="F148" s="17">
        <v>33</v>
      </c>
      <c r="G148" s="214" t="s">
        <v>215</v>
      </c>
      <c r="H148" s="157"/>
      <c r="I148" s="157"/>
      <c r="J148" s="157"/>
      <c r="K148" s="157"/>
      <c r="L148" s="183">
        <v>0</v>
      </c>
      <c r="M148" s="183"/>
      <c r="N148" s="37">
        <v>0</v>
      </c>
      <c r="O148" s="61">
        <v>0</v>
      </c>
      <c r="P148" s="159"/>
      <c r="Q148" s="159"/>
    </row>
    <row r="149" spans="1:20" ht="22.5" customHeight="1" thickTop="1" thickBot="1">
      <c r="A149" s="4"/>
      <c r="B149" s="15" t="s">
        <v>70</v>
      </c>
      <c r="C149" s="19"/>
      <c r="D149" s="175"/>
      <c r="E149" s="175"/>
      <c r="F149" s="17">
        <v>34</v>
      </c>
      <c r="G149" s="214" t="s">
        <v>216</v>
      </c>
      <c r="H149" s="157"/>
      <c r="I149" s="157"/>
      <c r="J149" s="157"/>
      <c r="K149" s="157"/>
      <c r="L149" s="183">
        <v>0</v>
      </c>
      <c r="M149" s="183"/>
      <c r="N149" s="37">
        <v>0</v>
      </c>
      <c r="O149" s="61">
        <v>0</v>
      </c>
      <c r="P149" s="159"/>
      <c r="Q149" s="159"/>
    </row>
    <row r="150" spans="1:20" ht="22.5" customHeight="1" thickTop="1" thickBot="1">
      <c r="A150" s="4"/>
      <c r="B150" s="15" t="s">
        <v>70</v>
      </c>
      <c r="C150" s="19"/>
      <c r="D150" s="175"/>
      <c r="E150" s="175"/>
      <c r="F150" s="17">
        <v>35</v>
      </c>
      <c r="G150" s="214" t="s">
        <v>217</v>
      </c>
      <c r="H150" s="157"/>
      <c r="I150" s="157"/>
      <c r="J150" s="157"/>
      <c r="K150" s="157"/>
      <c r="L150" s="183">
        <v>0</v>
      </c>
      <c r="M150" s="183"/>
      <c r="N150" s="37">
        <v>0</v>
      </c>
      <c r="O150" s="61">
        <v>0</v>
      </c>
      <c r="P150" s="159"/>
      <c r="Q150" s="159"/>
    </row>
    <row r="151" spans="1:20" ht="22.5" customHeight="1" thickTop="1" thickBot="1">
      <c r="A151" s="4"/>
      <c r="B151" s="15" t="s">
        <v>70</v>
      </c>
      <c r="C151" s="19"/>
      <c r="D151" s="175"/>
      <c r="E151" s="175"/>
      <c r="F151" s="17">
        <v>36</v>
      </c>
      <c r="G151" s="214" t="s">
        <v>218</v>
      </c>
      <c r="H151" s="157"/>
      <c r="I151" s="157"/>
      <c r="J151" s="157"/>
      <c r="K151" s="157"/>
      <c r="L151" s="183">
        <v>0</v>
      </c>
      <c r="M151" s="183"/>
      <c r="N151" s="37">
        <v>0</v>
      </c>
      <c r="O151" s="61">
        <v>0</v>
      </c>
      <c r="P151" s="159"/>
      <c r="Q151" s="159"/>
    </row>
    <row r="152" spans="1:20" ht="47.25" customHeight="1" thickTop="1" thickBot="1">
      <c r="A152" s="2"/>
      <c r="B152" s="15" t="s">
        <v>71</v>
      </c>
      <c r="C152" s="15"/>
      <c r="D152" s="157"/>
      <c r="E152" s="157"/>
      <c r="F152" s="17">
        <v>37</v>
      </c>
      <c r="G152" s="156" t="s">
        <v>219</v>
      </c>
      <c r="H152" s="157"/>
      <c r="I152" s="157"/>
      <c r="J152" s="157"/>
      <c r="K152" s="157"/>
      <c r="L152" s="215">
        <v>220000</v>
      </c>
      <c r="M152" s="215"/>
      <c r="N152" s="42">
        <v>300000</v>
      </c>
      <c r="O152" s="69">
        <v>300000</v>
      </c>
      <c r="P152" s="180"/>
      <c r="Q152" s="180"/>
    </row>
    <row r="153" spans="1:20" ht="55.5" customHeight="1" thickTop="1" thickBot="1">
      <c r="A153" s="2"/>
      <c r="B153" s="15" t="s">
        <v>72</v>
      </c>
      <c r="C153" s="15"/>
      <c r="D153" s="157"/>
      <c r="E153" s="157"/>
      <c r="F153" s="17">
        <v>38</v>
      </c>
      <c r="G153" s="214" t="s">
        <v>220</v>
      </c>
      <c r="H153" s="157"/>
      <c r="I153" s="157"/>
      <c r="J153" s="157"/>
      <c r="K153" s="157"/>
      <c r="L153" s="215">
        <v>400000</v>
      </c>
      <c r="M153" s="215"/>
      <c r="N153" s="42">
        <v>400000</v>
      </c>
      <c r="O153" s="69">
        <v>400000</v>
      </c>
      <c r="P153" s="180"/>
      <c r="Q153" s="180"/>
    </row>
    <row r="154" spans="1:20" ht="36" customHeight="1" thickTop="1" thickBot="1">
      <c r="A154" s="2"/>
      <c r="B154" s="15" t="s">
        <v>73</v>
      </c>
      <c r="C154" s="15"/>
      <c r="D154" s="157"/>
      <c r="E154" s="157"/>
      <c r="F154" s="15" t="s">
        <v>74</v>
      </c>
      <c r="G154" s="214" t="s">
        <v>221</v>
      </c>
      <c r="H154" s="157"/>
      <c r="I154" s="157"/>
      <c r="J154" s="157"/>
      <c r="K154" s="157"/>
      <c r="L154" s="158">
        <v>0</v>
      </c>
      <c r="M154" s="158"/>
      <c r="N154" s="65">
        <v>0</v>
      </c>
      <c r="O154" s="65">
        <v>0</v>
      </c>
      <c r="P154" s="180"/>
      <c r="Q154" s="180"/>
    </row>
    <row r="155" spans="1:20" ht="22.5" customHeight="1" thickTop="1" thickBot="1">
      <c r="A155" s="4"/>
      <c r="B155" s="15" t="s">
        <v>13</v>
      </c>
      <c r="C155" s="19"/>
      <c r="D155" s="175"/>
      <c r="E155" s="175"/>
      <c r="F155" s="17">
        <v>31</v>
      </c>
      <c r="G155" s="214" t="s">
        <v>222</v>
      </c>
      <c r="H155" s="157"/>
      <c r="I155" s="157"/>
      <c r="J155" s="157"/>
      <c r="K155" s="157"/>
      <c r="L155" s="183">
        <v>0</v>
      </c>
      <c r="M155" s="183"/>
      <c r="N155" s="37">
        <v>0</v>
      </c>
      <c r="O155" s="61">
        <v>0</v>
      </c>
      <c r="P155" s="159"/>
      <c r="Q155" s="159"/>
    </row>
    <row r="156" spans="1:20" ht="22.5" customHeight="1" thickTop="1" thickBot="1">
      <c r="A156" s="4"/>
      <c r="B156" s="15" t="s">
        <v>13</v>
      </c>
      <c r="C156" s="19"/>
      <c r="D156" s="175"/>
      <c r="E156" s="175"/>
      <c r="F156" s="17">
        <v>32</v>
      </c>
      <c r="G156" s="214" t="s">
        <v>223</v>
      </c>
      <c r="H156" s="157"/>
      <c r="I156" s="157"/>
      <c r="J156" s="157"/>
      <c r="K156" s="157"/>
      <c r="L156" s="183">
        <v>0</v>
      </c>
      <c r="M156" s="183"/>
      <c r="N156" s="37">
        <v>0</v>
      </c>
      <c r="O156" s="61">
        <v>0</v>
      </c>
      <c r="P156" s="159"/>
      <c r="Q156" s="159"/>
    </row>
    <row r="157" spans="1:20" ht="22.5" customHeight="1" thickTop="1" thickBot="1">
      <c r="A157" s="4"/>
      <c r="B157" s="15" t="s">
        <v>13</v>
      </c>
      <c r="C157" s="19"/>
      <c r="D157" s="175"/>
      <c r="E157" s="175"/>
      <c r="F157" s="17">
        <v>33</v>
      </c>
      <c r="G157" s="214" t="s">
        <v>224</v>
      </c>
      <c r="H157" s="157"/>
      <c r="I157" s="157"/>
      <c r="J157" s="157"/>
      <c r="K157" s="157"/>
      <c r="L157" s="183">
        <v>0</v>
      </c>
      <c r="M157" s="183"/>
      <c r="N157" s="37">
        <v>0</v>
      </c>
      <c r="O157" s="61">
        <v>0</v>
      </c>
      <c r="P157" s="159"/>
      <c r="Q157" s="159"/>
    </row>
    <row r="158" spans="1:20" ht="33" customHeight="1" thickTop="1" thickBot="1">
      <c r="A158" s="4"/>
      <c r="B158" s="15" t="s">
        <v>13</v>
      </c>
      <c r="C158" s="19"/>
      <c r="D158" s="175"/>
      <c r="E158" s="175"/>
      <c r="F158" s="17">
        <v>34</v>
      </c>
      <c r="G158" s="214" t="s">
        <v>225</v>
      </c>
      <c r="H158" s="157"/>
      <c r="I158" s="157"/>
      <c r="J158" s="157"/>
      <c r="K158" s="157"/>
      <c r="L158" s="158">
        <v>0</v>
      </c>
      <c r="M158" s="158"/>
      <c r="N158" s="65">
        <v>0</v>
      </c>
      <c r="O158" s="65">
        <v>0</v>
      </c>
      <c r="P158" s="159"/>
      <c r="Q158" s="159"/>
    </row>
    <row r="159" spans="1:20" ht="22.5" customHeight="1" thickTop="1" thickBot="1">
      <c r="A159" s="4"/>
      <c r="B159" s="15" t="s">
        <v>13</v>
      </c>
      <c r="C159" s="19"/>
      <c r="D159" s="175"/>
      <c r="E159" s="175"/>
      <c r="F159" s="17">
        <v>35</v>
      </c>
      <c r="G159" s="214" t="s">
        <v>226</v>
      </c>
      <c r="H159" s="157"/>
      <c r="I159" s="157"/>
      <c r="J159" s="157"/>
      <c r="K159" s="157"/>
      <c r="L159" s="183">
        <v>0</v>
      </c>
      <c r="M159" s="183"/>
      <c r="N159" s="37">
        <v>0</v>
      </c>
      <c r="O159" s="61">
        <v>0</v>
      </c>
      <c r="P159" s="159"/>
      <c r="Q159" s="159"/>
    </row>
    <row r="160" spans="1:20" ht="22.5" customHeight="1" thickTop="1" thickBot="1">
      <c r="A160" s="4"/>
      <c r="B160" s="15" t="s">
        <v>13</v>
      </c>
      <c r="C160" s="19"/>
      <c r="D160" s="175"/>
      <c r="E160" s="175"/>
      <c r="F160" s="17">
        <v>36</v>
      </c>
      <c r="G160" s="214" t="s">
        <v>227</v>
      </c>
      <c r="H160" s="157"/>
      <c r="I160" s="157"/>
      <c r="J160" s="157"/>
      <c r="K160" s="157"/>
      <c r="L160" s="183">
        <v>0</v>
      </c>
      <c r="M160" s="183"/>
      <c r="N160" s="37">
        <v>0</v>
      </c>
      <c r="O160" s="61">
        <v>0</v>
      </c>
      <c r="P160" s="159"/>
      <c r="Q160" s="159"/>
    </row>
    <row r="161" spans="1:21" ht="22.5" customHeight="1" thickTop="1" thickBot="1">
      <c r="A161" s="4"/>
      <c r="B161" s="15" t="s">
        <v>13</v>
      </c>
      <c r="C161" s="19"/>
      <c r="D161" s="175"/>
      <c r="E161" s="175"/>
      <c r="F161" s="17">
        <v>37</v>
      </c>
      <c r="G161" s="214" t="s">
        <v>228</v>
      </c>
      <c r="H161" s="157"/>
      <c r="I161" s="157"/>
      <c r="J161" s="157"/>
      <c r="K161" s="157"/>
      <c r="L161" s="183">
        <v>0</v>
      </c>
      <c r="M161" s="183"/>
      <c r="N161" s="37">
        <v>0</v>
      </c>
      <c r="O161" s="61">
        <v>0</v>
      </c>
      <c r="P161" s="159"/>
      <c r="Q161" s="159"/>
    </row>
    <row r="162" spans="1:21" ht="22.5" customHeight="1" thickTop="1" thickBot="1">
      <c r="A162" s="4"/>
      <c r="B162" s="15" t="s">
        <v>75</v>
      </c>
      <c r="C162" s="19"/>
      <c r="D162" s="175"/>
      <c r="E162" s="175"/>
      <c r="F162" s="17">
        <v>38</v>
      </c>
      <c r="G162" s="214" t="s">
        <v>229</v>
      </c>
      <c r="H162" s="157"/>
      <c r="I162" s="157"/>
      <c r="J162" s="157"/>
      <c r="K162" s="157"/>
      <c r="L162" s="183">
        <v>0</v>
      </c>
      <c r="M162" s="183"/>
      <c r="N162" s="37">
        <v>0</v>
      </c>
      <c r="O162" s="61">
        <v>0</v>
      </c>
      <c r="P162" s="159"/>
      <c r="Q162" s="159"/>
    </row>
    <row r="163" spans="1:21" ht="42" customHeight="1" thickTop="1" thickBot="1">
      <c r="A163" s="2"/>
      <c r="B163" s="15" t="s">
        <v>76</v>
      </c>
      <c r="C163" s="15"/>
      <c r="D163" s="157"/>
      <c r="E163" s="157"/>
      <c r="F163" s="17">
        <v>39</v>
      </c>
      <c r="G163" s="214" t="s">
        <v>230</v>
      </c>
      <c r="H163" s="157"/>
      <c r="I163" s="157"/>
      <c r="J163" s="157"/>
      <c r="K163" s="157"/>
      <c r="L163" s="158">
        <v>0</v>
      </c>
      <c r="M163" s="158"/>
      <c r="N163" s="65">
        <v>0</v>
      </c>
      <c r="O163" s="65">
        <v>0</v>
      </c>
      <c r="P163" s="180"/>
      <c r="Q163" s="180"/>
    </row>
    <row r="164" spans="1:21" ht="18" customHeight="1" thickTop="1" thickBot="1">
      <c r="A164" s="160" t="s">
        <v>328</v>
      </c>
      <c r="B164" s="161"/>
      <c r="C164" s="161"/>
      <c r="D164" s="161"/>
      <c r="E164" s="161"/>
      <c r="F164" s="161"/>
      <c r="G164" s="161"/>
      <c r="H164" s="161"/>
      <c r="I164" s="161"/>
      <c r="J164" s="161"/>
      <c r="K164" s="161"/>
      <c r="L164" s="206">
        <f>(L144+L146+L147+L148+L149+L150+L151+L152+L153+L154+L155+L156+L157+L158+L159+L160+L161+L162+L163)</f>
        <v>3434000</v>
      </c>
      <c r="M164" s="206"/>
      <c r="N164" s="27">
        <f>(N144+N146+N147+N148+N149+N150+N151+N152+N153+N154+N155+N156+N157+N158+N159+N160+N161+N162+N163)</f>
        <v>4519500</v>
      </c>
      <c r="O164" s="60">
        <f>(O144+O146+O147+O148+O149+O150+O151+O152+O153+O154+O155+O156++O157+O158+O159+O160+O161+O162+O163)</f>
        <v>4519500</v>
      </c>
      <c r="P164" s="163"/>
      <c r="Q164" s="163"/>
    </row>
    <row r="165" spans="1:21" ht="20.25" customHeight="1" thickTop="1" thickBot="1">
      <c r="A165" s="181" t="s">
        <v>329</v>
      </c>
      <c r="B165" s="182"/>
      <c r="C165" s="182"/>
      <c r="D165" s="182"/>
      <c r="E165" s="182"/>
      <c r="F165" s="182"/>
      <c r="G165" s="182"/>
      <c r="H165" s="182"/>
      <c r="I165" s="182"/>
      <c r="J165" s="182"/>
      <c r="K165" s="182"/>
      <c r="L165" s="206">
        <v>3434000</v>
      </c>
      <c r="M165" s="206"/>
      <c r="N165" s="27">
        <v>4519500</v>
      </c>
      <c r="O165" s="60">
        <v>4519500</v>
      </c>
      <c r="P165" s="159"/>
      <c r="Q165" s="159"/>
    </row>
    <row r="166" spans="1:21" ht="33" customHeight="1" thickTop="1" thickBot="1">
      <c r="A166" s="5"/>
      <c r="B166" s="15" t="s">
        <v>77</v>
      </c>
      <c r="C166" s="19"/>
      <c r="D166" s="175"/>
      <c r="E166" s="175"/>
      <c r="F166" s="17">
        <v>40</v>
      </c>
      <c r="G166" s="214" t="s">
        <v>231</v>
      </c>
      <c r="H166" s="157"/>
      <c r="I166" s="157"/>
      <c r="J166" s="157"/>
      <c r="K166" s="157"/>
      <c r="L166" s="158">
        <v>0</v>
      </c>
      <c r="M166" s="158"/>
      <c r="N166" s="65">
        <v>0</v>
      </c>
      <c r="O166" s="65">
        <v>0</v>
      </c>
      <c r="P166" s="159"/>
      <c r="Q166" s="159"/>
      <c r="U166" s="43"/>
    </row>
    <row r="167" spans="1:21" ht="22.5" customHeight="1" thickTop="1" thickBot="1">
      <c r="A167" s="5"/>
      <c r="B167" s="15" t="s">
        <v>78</v>
      </c>
      <c r="C167" s="19"/>
      <c r="D167" s="175"/>
      <c r="E167" s="175"/>
      <c r="F167" s="17">
        <v>41</v>
      </c>
      <c r="G167" s="214" t="s">
        <v>232</v>
      </c>
      <c r="H167" s="157"/>
      <c r="I167" s="157"/>
      <c r="J167" s="157"/>
      <c r="K167" s="157"/>
      <c r="L167" s="183">
        <v>0</v>
      </c>
      <c r="M167" s="183"/>
      <c r="N167" s="37">
        <v>0</v>
      </c>
      <c r="O167" s="61">
        <v>0</v>
      </c>
      <c r="P167" s="159"/>
      <c r="Q167" s="159"/>
      <c r="U167" s="43">
        <f>(N164-N165)</f>
        <v>0</v>
      </c>
    </row>
    <row r="168" spans="1:21" ht="22.5" customHeight="1" thickTop="1" thickBot="1">
      <c r="A168" s="5"/>
      <c r="B168" s="15" t="s">
        <v>79</v>
      </c>
      <c r="C168" s="19"/>
      <c r="D168" s="175"/>
      <c r="E168" s="175"/>
      <c r="F168" s="17">
        <v>42</v>
      </c>
      <c r="G168" s="214" t="s">
        <v>233</v>
      </c>
      <c r="H168" s="157"/>
      <c r="I168" s="157"/>
      <c r="J168" s="157"/>
      <c r="K168" s="157"/>
      <c r="L168" s="183">
        <v>0</v>
      </c>
      <c r="M168" s="183"/>
      <c r="N168" s="37">
        <v>0</v>
      </c>
      <c r="O168" s="61">
        <v>0</v>
      </c>
      <c r="P168" s="159"/>
      <c r="Q168" s="159"/>
    </row>
    <row r="169" spans="1:21" ht="22.5" customHeight="1" thickTop="1" thickBot="1">
      <c r="A169" s="5"/>
      <c r="B169" s="15" t="s">
        <v>79</v>
      </c>
      <c r="C169" s="19"/>
      <c r="D169" s="175"/>
      <c r="E169" s="175"/>
      <c r="F169" s="17">
        <v>43</v>
      </c>
      <c r="G169" s="214" t="s">
        <v>234</v>
      </c>
      <c r="H169" s="157"/>
      <c r="I169" s="157"/>
      <c r="J169" s="157"/>
      <c r="K169" s="157"/>
      <c r="L169" s="183">
        <v>0</v>
      </c>
      <c r="M169" s="183"/>
      <c r="N169" s="37">
        <v>0</v>
      </c>
      <c r="O169" s="61">
        <v>0</v>
      </c>
      <c r="P169" s="159"/>
      <c r="Q169" s="159"/>
    </row>
    <row r="170" spans="1:21" ht="35.25" customHeight="1" thickTop="1" thickBot="1">
      <c r="A170" s="5"/>
      <c r="B170" s="15" t="s">
        <v>79</v>
      </c>
      <c r="C170" s="19"/>
      <c r="D170" s="175"/>
      <c r="E170" s="175"/>
      <c r="F170" s="17">
        <v>44</v>
      </c>
      <c r="G170" s="214" t="s">
        <v>235</v>
      </c>
      <c r="H170" s="157"/>
      <c r="I170" s="157"/>
      <c r="J170" s="157"/>
      <c r="K170" s="157"/>
      <c r="L170" s="158">
        <v>0</v>
      </c>
      <c r="M170" s="158"/>
      <c r="N170" s="65">
        <v>0</v>
      </c>
      <c r="O170" s="65">
        <v>0</v>
      </c>
      <c r="P170" s="159"/>
      <c r="Q170" s="159"/>
    </row>
    <row r="171" spans="1:21" ht="22.5" customHeight="1" thickTop="1" thickBot="1">
      <c r="A171" s="5"/>
      <c r="B171" s="15" t="s">
        <v>1</v>
      </c>
      <c r="C171" s="19"/>
      <c r="D171" s="175"/>
      <c r="E171" s="175"/>
      <c r="F171" s="17">
        <v>45</v>
      </c>
      <c r="G171" s="214" t="s">
        <v>236</v>
      </c>
      <c r="H171" s="157"/>
      <c r="I171" s="157"/>
      <c r="J171" s="157"/>
      <c r="K171" s="157"/>
      <c r="L171" s="183">
        <v>0</v>
      </c>
      <c r="M171" s="183"/>
      <c r="N171" s="37">
        <v>0</v>
      </c>
      <c r="O171" s="61">
        <v>0</v>
      </c>
      <c r="P171" s="159"/>
      <c r="Q171" s="159"/>
    </row>
    <row r="172" spans="1:21" ht="21.75" customHeight="1" thickTop="1" thickBot="1">
      <c r="A172" s="7"/>
      <c r="B172" s="20"/>
      <c r="C172" s="20"/>
      <c r="D172" s="190"/>
      <c r="E172" s="190"/>
      <c r="F172" s="20"/>
      <c r="G172" s="168" t="s">
        <v>309</v>
      </c>
      <c r="H172" s="168"/>
      <c r="I172" s="168"/>
      <c r="J172" s="168"/>
      <c r="K172" s="168"/>
      <c r="L172" s="203">
        <f>(L114+L115+L116+L117+L118+L119+L120+L123+L124+L125+L126+L127+L128+L129+L130+L131+L132+L133+L134+L135+L136+L137+L138+L139+L140+L141+L142+L143+L146+L147+L148+L149+L150+L151+L152+L153+L154+L155+L156+L157+L158+L159+L160+L161+L162+L163+L166+L167+L168+L169+L170+L171)</f>
        <v>3434000</v>
      </c>
      <c r="M172" s="203"/>
      <c r="N172" s="28">
        <f>(N114+N115+N116+N117+N118+N119+N120+N123+N124+N125+N126+N127+N128+N129+N130+N131+N132+N133+N134+N135+N136+N137+N138+N139+N140+N141+N142+N143+N146+N147+N148+N149+N150+N151+N152+N153+N154+N155+N156+N157+N158+N159+N160+N161+N162+N163+N166+N167+N168+N169+N170+N171)</f>
        <v>4519500</v>
      </c>
      <c r="O172" s="68">
        <f>(O114+O115+O116+O117+O118+O119+O120++O123+O124+O125+O126+O127+O128+O129+O130+O131+O132+O133+O134+O135+O136+O137+O138+O139+O140+O141+O142+O143+O146+O147+O148+O149+O150+O151+O152+O153+O154+O155+O156+O157+O158+O159+O160+O161+O162+O163+O166+O167+O168+O169+O170+O171)</f>
        <v>4519500</v>
      </c>
      <c r="P172" s="170"/>
      <c r="Q172" s="170"/>
    </row>
    <row r="173" spans="1:21" ht="23.25" customHeight="1" thickTop="1" thickBot="1">
      <c r="A173" s="5"/>
      <c r="B173" s="19"/>
      <c r="C173" s="19"/>
      <c r="D173" s="192">
        <v>20</v>
      </c>
      <c r="E173" s="192"/>
      <c r="F173" s="21">
        <v>10</v>
      </c>
      <c r="G173" s="187" t="s">
        <v>237</v>
      </c>
      <c r="H173" s="157"/>
      <c r="I173" s="157"/>
      <c r="J173" s="157"/>
      <c r="K173" s="157"/>
      <c r="L173" s="179"/>
      <c r="M173" s="179"/>
      <c r="N173" s="29"/>
      <c r="O173" s="69"/>
      <c r="P173" s="159"/>
      <c r="Q173" s="159"/>
    </row>
    <row r="174" spans="1:21" ht="36" customHeight="1" thickTop="1" thickBot="1">
      <c r="A174" s="5"/>
      <c r="B174" s="17">
        <v>442</v>
      </c>
      <c r="C174" s="19"/>
      <c r="D174" s="175"/>
      <c r="E174" s="175"/>
      <c r="F174" s="17">
        <v>11</v>
      </c>
      <c r="G174" s="211" t="s">
        <v>238</v>
      </c>
      <c r="H174" s="212"/>
      <c r="I174" s="212"/>
      <c r="J174" s="212"/>
      <c r="K174" s="212"/>
      <c r="L174" s="213">
        <v>500</v>
      </c>
      <c r="M174" s="213"/>
      <c r="N174" s="50">
        <v>5000</v>
      </c>
      <c r="O174" s="50">
        <v>5000</v>
      </c>
      <c r="P174" s="159"/>
      <c r="Q174" s="159"/>
    </row>
    <row r="175" spans="1:21" ht="44.25" customHeight="1" thickTop="1" thickBot="1">
      <c r="A175" s="3"/>
      <c r="B175" s="17">
        <v>441</v>
      </c>
      <c r="C175" s="15"/>
      <c r="D175" s="157"/>
      <c r="E175" s="157"/>
      <c r="F175" s="17">
        <v>12</v>
      </c>
      <c r="G175" s="156" t="s">
        <v>239</v>
      </c>
      <c r="H175" s="157"/>
      <c r="I175" s="157"/>
      <c r="J175" s="157"/>
      <c r="K175" s="157"/>
      <c r="L175" s="158">
        <v>0</v>
      </c>
      <c r="M175" s="158"/>
      <c r="N175" s="65">
        <v>0</v>
      </c>
      <c r="O175" s="65">
        <v>0</v>
      </c>
      <c r="P175" s="180"/>
      <c r="Q175" s="180"/>
    </row>
    <row r="176" spans="1:21" ht="22.5" customHeight="1" thickTop="1" thickBot="1">
      <c r="A176" s="5"/>
      <c r="B176" s="17">
        <v>443</v>
      </c>
      <c r="C176" s="19"/>
      <c r="D176" s="175"/>
      <c r="E176" s="175"/>
      <c r="F176" s="17">
        <v>13</v>
      </c>
      <c r="G176" s="156" t="s">
        <v>240</v>
      </c>
      <c r="H176" s="157"/>
      <c r="I176" s="157"/>
      <c r="J176" s="157"/>
      <c r="K176" s="157"/>
      <c r="L176" s="183">
        <v>0</v>
      </c>
      <c r="M176" s="183"/>
      <c r="N176" s="37">
        <v>0</v>
      </c>
      <c r="O176" s="61">
        <v>0</v>
      </c>
      <c r="P176" s="159"/>
      <c r="Q176" s="159"/>
    </row>
    <row r="177" spans="1:17" ht="33" customHeight="1" thickTop="1" thickBot="1">
      <c r="A177" s="5"/>
      <c r="B177" s="17">
        <v>444</v>
      </c>
      <c r="C177" s="19"/>
      <c r="D177" s="175"/>
      <c r="E177" s="175"/>
      <c r="F177" s="17">
        <v>14</v>
      </c>
      <c r="G177" s="156" t="s">
        <v>241</v>
      </c>
      <c r="H177" s="157"/>
      <c r="I177" s="157"/>
      <c r="J177" s="157"/>
      <c r="K177" s="157"/>
      <c r="L177" s="158">
        <v>0</v>
      </c>
      <c r="M177" s="158"/>
      <c r="N177" s="65">
        <v>0</v>
      </c>
      <c r="O177" s="65">
        <v>0</v>
      </c>
      <c r="P177" s="159"/>
      <c r="Q177" s="159"/>
    </row>
    <row r="178" spans="1:17" ht="35.25" customHeight="1" thickTop="1" thickBot="1">
      <c r="A178" s="5"/>
      <c r="B178" s="17">
        <v>445</v>
      </c>
      <c r="C178" s="19"/>
      <c r="D178" s="175"/>
      <c r="E178" s="175"/>
      <c r="F178" s="17">
        <v>15</v>
      </c>
      <c r="G178" s="156" t="s">
        <v>242</v>
      </c>
      <c r="H178" s="157"/>
      <c r="I178" s="157"/>
      <c r="J178" s="157"/>
      <c r="K178" s="157"/>
      <c r="L178" s="158">
        <v>0</v>
      </c>
      <c r="M178" s="158"/>
      <c r="N178" s="65">
        <v>0</v>
      </c>
      <c r="O178" s="65">
        <v>0</v>
      </c>
      <c r="P178" s="159"/>
      <c r="Q178" s="159"/>
    </row>
    <row r="179" spans="1:17" ht="22.5" customHeight="1" thickTop="1" thickBot="1">
      <c r="A179" s="5"/>
      <c r="B179" s="19"/>
      <c r="C179" s="19"/>
      <c r="D179" s="175"/>
      <c r="E179" s="175"/>
      <c r="F179" s="17">
        <v>16</v>
      </c>
      <c r="G179" s="156" t="s">
        <v>243</v>
      </c>
      <c r="H179" s="157"/>
      <c r="I179" s="157"/>
      <c r="J179" s="157"/>
      <c r="K179" s="157"/>
      <c r="L179" s="209">
        <v>5000</v>
      </c>
      <c r="M179" s="210"/>
      <c r="N179" s="44">
        <v>5000</v>
      </c>
      <c r="O179" s="66">
        <v>5000</v>
      </c>
      <c r="P179" s="159"/>
      <c r="Q179" s="159"/>
    </row>
    <row r="180" spans="1:17" ht="36" customHeight="1" thickTop="1" thickBot="1">
      <c r="A180" s="3"/>
      <c r="B180" s="15"/>
      <c r="C180" s="15"/>
      <c r="D180" s="157"/>
      <c r="E180" s="157"/>
      <c r="F180" s="15" t="s">
        <v>80</v>
      </c>
      <c r="G180" s="156" t="s">
        <v>244</v>
      </c>
      <c r="H180" s="157"/>
      <c r="I180" s="157"/>
      <c r="J180" s="157"/>
      <c r="K180" s="157"/>
      <c r="L180" s="158">
        <v>0</v>
      </c>
      <c r="M180" s="158"/>
      <c r="N180" s="46">
        <v>0</v>
      </c>
      <c r="O180" s="82">
        <v>0</v>
      </c>
      <c r="P180" s="180"/>
      <c r="Q180" s="180"/>
    </row>
    <row r="181" spans="1:17" ht="22.5" customHeight="1" thickTop="1" thickBot="1">
      <c r="A181" s="5"/>
      <c r="B181" s="15" t="s">
        <v>81</v>
      </c>
      <c r="C181" s="19"/>
      <c r="D181" s="175"/>
      <c r="E181" s="175"/>
      <c r="F181" s="17">
        <v>21</v>
      </c>
      <c r="G181" s="156" t="s">
        <v>245</v>
      </c>
      <c r="H181" s="157"/>
      <c r="I181" s="157"/>
      <c r="J181" s="157"/>
      <c r="K181" s="157"/>
      <c r="L181" s="183">
        <v>0</v>
      </c>
      <c r="M181" s="183"/>
      <c r="N181" s="37">
        <v>0</v>
      </c>
      <c r="O181" s="61">
        <v>0</v>
      </c>
      <c r="P181" s="159"/>
      <c r="Q181" s="159"/>
    </row>
    <row r="182" spans="1:17" ht="22.5" customHeight="1" thickTop="1" thickBot="1">
      <c r="A182" s="5"/>
      <c r="B182" s="15" t="s">
        <v>82</v>
      </c>
      <c r="C182" s="19"/>
      <c r="D182" s="175"/>
      <c r="E182" s="175"/>
      <c r="F182" s="17">
        <v>22</v>
      </c>
      <c r="G182" s="156" t="s">
        <v>246</v>
      </c>
      <c r="H182" s="157"/>
      <c r="I182" s="157"/>
      <c r="J182" s="157"/>
      <c r="K182" s="157"/>
      <c r="L182" s="183">
        <v>0</v>
      </c>
      <c r="M182" s="183"/>
      <c r="N182" s="37">
        <v>0</v>
      </c>
      <c r="O182" s="61">
        <v>0</v>
      </c>
      <c r="P182" s="159"/>
      <c r="Q182" s="159"/>
    </row>
    <row r="183" spans="1:17" ht="27.75" customHeight="1" thickTop="1" thickBot="1">
      <c r="A183" s="3"/>
      <c r="B183" s="15" t="s">
        <v>83</v>
      </c>
      <c r="C183" s="15"/>
      <c r="D183" s="157"/>
      <c r="E183" s="157"/>
      <c r="F183" s="17">
        <v>23</v>
      </c>
      <c r="G183" s="156" t="s">
        <v>247</v>
      </c>
      <c r="H183" s="157"/>
      <c r="I183" s="157"/>
      <c r="J183" s="157"/>
      <c r="K183" s="157"/>
      <c r="L183" s="183">
        <v>0</v>
      </c>
      <c r="M183" s="183"/>
      <c r="N183" s="37">
        <v>0</v>
      </c>
      <c r="O183" s="61">
        <v>0</v>
      </c>
      <c r="P183" s="180"/>
      <c r="Q183" s="180"/>
    </row>
    <row r="184" spans="1:17" ht="19.5" customHeight="1" thickTop="1" thickBot="1">
      <c r="A184" s="160" t="s">
        <v>330</v>
      </c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206">
        <f>(L164+L166+L167+L168+L169+L170+L171+L173+L174+L175+L176+L177+L178+L179+L180+L181+L182+L183)</f>
        <v>3439500</v>
      </c>
      <c r="M184" s="206"/>
      <c r="N184" s="27">
        <f>(N164+N166+N167+N168+N169+N170+N171+N173+N174+N175+N176+N177+N178+N179+N180+N181+N182+N183)</f>
        <v>4529500</v>
      </c>
      <c r="O184" s="60">
        <f>(O164+O166+O167+O168+O169+O170+O171+O173+O174+O175+O176+O177+O178+O179+O180+O181+O182+O183)</f>
        <v>4529500</v>
      </c>
      <c r="P184" s="163"/>
      <c r="Q184" s="163"/>
    </row>
    <row r="185" spans="1:17" ht="20.25" customHeight="1" thickTop="1" thickBot="1">
      <c r="A185" s="181" t="s">
        <v>329</v>
      </c>
      <c r="B185" s="182"/>
      <c r="C185" s="182"/>
      <c r="D185" s="182"/>
      <c r="E185" s="182"/>
      <c r="F185" s="182"/>
      <c r="G185" s="182"/>
      <c r="H185" s="182"/>
      <c r="I185" s="182"/>
      <c r="J185" s="182"/>
      <c r="K185" s="182"/>
      <c r="L185" s="206">
        <v>3439500</v>
      </c>
      <c r="M185" s="206"/>
      <c r="N185" s="27">
        <v>4529500</v>
      </c>
      <c r="O185" s="60">
        <v>4529500</v>
      </c>
      <c r="P185" s="159"/>
      <c r="Q185" s="159"/>
    </row>
    <row r="186" spans="1:17" ht="39" customHeight="1" thickTop="1" thickBot="1">
      <c r="A186" s="3"/>
      <c r="B186" s="15" t="s">
        <v>84</v>
      </c>
      <c r="C186" s="15"/>
      <c r="D186" s="157"/>
      <c r="E186" s="157"/>
      <c r="F186" s="16" t="s">
        <v>248</v>
      </c>
      <c r="G186" s="156" t="s">
        <v>249</v>
      </c>
      <c r="H186" s="157"/>
      <c r="I186" s="157"/>
      <c r="J186" s="157"/>
      <c r="K186" s="157"/>
      <c r="L186" s="158">
        <v>0</v>
      </c>
      <c r="M186" s="158"/>
      <c r="N186" s="46">
        <v>0</v>
      </c>
      <c r="O186" s="65">
        <v>0</v>
      </c>
      <c r="P186" s="180"/>
      <c r="Q186" s="180"/>
    </row>
    <row r="187" spans="1:17" ht="22.5" customHeight="1" thickTop="1" thickBot="1">
      <c r="A187" s="5"/>
      <c r="B187" s="15" t="s">
        <v>85</v>
      </c>
      <c r="C187" s="19"/>
      <c r="D187" s="175"/>
      <c r="E187" s="175"/>
      <c r="F187" s="17">
        <v>31</v>
      </c>
      <c r="G187" s="156" t="s">
        <v>250</v>
      </c>
      <c r="H187" s="157"/>
      <c r="I187" s="157"/>
      <c r="J187" s="157"/>
      <c r="K187" s="157"/>
      <c r="L187" s="183">
        <v>0</v>
      </c>
      <c r="M187" s="183"/>
      <c r="N187" s="37">
        <v>0</v>
      </c>
      <c r="O187" s="61">
        <v>0</v>
      </c>
      <c r="P187" s="159"/>
      <c r="Q187" s="159"/>
    </row>
    <row r="188" spans="1:17" ht="22.5" customHeight="1" thickTop="1" thickBot="1">
      <c r="A188" s="5"/>
      <c r="B188" s="15" t="s">
        <v>86</v>
      </c>
      <c r="C188" s="19"/>
      <c r="D188" s="175"/>
      <c r="E188" s="175"/>
      <c r="F188" s="17">
        <v>32</v>
      </c>
      <c r="G188" s="156" t="s">
        <v>251</v>
      </c>
      <c r="H188" s="157"/>
      <c r="I188" s="157"/>
      <c r="J188" s="157"/>
      <c r="K188" s="157"/>
      <c r="L188" s="207">
        <v>500</v>
      </c>
      <c r="M188" s="208"/>
      <c r="N188" s="37">
        <v>0</v>
      </c>
      <c r="O188" s="61">
        <v>0</v>
      </c>
      <c r="P188" s="159"/>
      <c r="Q188" s="159"/>
    </row>
    <row r="189" spans="1:17" ht="35.25" customHeight="1" thickTop="1" thickBot="1">
      <c r="A189" s="5"/>
      <c r="B189" s="15" t="s">
        <v>87</v>
      </c>
      <c r="C189" s="19"/>
      <c r="D189" s="175"/>
      <c r="E189" s="175"/>
      <c r="F189" s="17">
        <v>33</v>
      </c>
      <c r="G189" s="156" t="s">
        <v>252</v>
      </c>
      <c r="H189" s="157"/>
      <c r="I189" s="157"/>
      <c r="J189" s="157"/>
      <c r="K189" s="157"/>
      <c r="L189" s="158">
        <v>0</v>
      </c>
      <c r="M189" s="158"/>
      <c r="N189" s="65">
        <v>0</v>
      </c>
      <c r="O189" s="65">
        <v>0</v>
      </c>
      <c r="P189" s="159"/>
      <c r="Q189" s="159"/>
    </row>
    <row r="190" spans="1:17" ht="22.5" customHeight="1" thickTop="1" thickBot="1">
      <c r="A190" s="5"/>
      <c r="B190" s="15" t="s">
        <v>88</v>
      </c>
      <c r="C190" s="19"/>
      <c r="D190" s="175"/>
      <c r="E190" s="175"/>
      <c r="F190" s="17">
        <v>34</v>
      </c>
      <c r="G190" s="156" t="s">
        <v>253</v>
      </c>
      <c r="H190" s="157"/>
      <c r="I190" s="157"/>
      <c r="J190" s="157"/>
      <c r="K190" s="157"/>
      <c r="L190" s="183">
        <v>0</v>
      </c>
      <c r="M190" s="183"/>
      <c r="N190" s="37">
        <v>0</v>
      </c>
      <c r="O190" s="61">
        <v>0</v>
      </c>
      <c r="P190" s="159"/>
      <c r="Q190" s="159"/>
    </row>
    <row r="191" spans="1:17" ht="21" customHeight="1" thickTop="1" thickBot="1">
      <c r="A191" s="7"/>
      <c r="B191" s="20"/>
      <c r="C191" s="20"/>
      <c r="D191" s="190"/>
      <c r="E191" s="190"/>
      <c r="F191" s="20"/>
      <c r="G191" s="168" t="s">
        <v>310</v>
      </c>
      <c r="H191" s="168"/>
      <c r="I191" s="168"/>
      <c r="J191" s="168"/>
      <c r="K191" s="168"/>
      <c r="L191" s="191">
        <f>(L173+L174+L175+L176+L177+L178+L179+L180+L181+L182+L183+L186+L187+L188+L189+L190)</f>
        <v>6000</v>
      </c>
      <c r="M191" s="191"/>
      <c r="N191" s="45">
        <f>(N173+N174+N175+N176+N177+N178+N179+N180+N181+N182+N183+N186+N187+N188+N189+N190)</f>
        <v>10000</v>
      </c>
      <c r="O191" s="68">
        <f>(O173+O174+O175+O176+O177+O178+O179+O180+O181+O182+O183+O186+O187+O188+O189+O190)</f>
        <v>10000</v>
      </c>
      <c r="P191" s="170"/>
      <c r="Q191" s="170"/>
    </row>
    <row r="192" spans="1:17" ht="21.75" customHeight="1" thickTop="1" thickBot="1">
      <c r="A192" s="10"/>
      <c r="B192" s="23"/>
      <c r="C192" s="23"/>
      <c r="D192" s="184"/>
      <c r="E192" s="184"/>
      <c r="F192" s="23"/>
      <c r="G192" s="172" t="s">
        <v>331</v>
      </c>
      <c r="H192" s="172"/>
      <c r="I192" s="172"/>
      <c r="J192" s="172"/>
      <c r="K192" s="172"/>
      <c r="L192" s="185">
        <f>(L172+L191)</f>
        <v>3440000</v>
      </c>
      <c r="M192" s="185"/>
      <c r="N192" s="32">
        <f>(N172+N191)</f>
        <v>4529500</v>
      </c>
      <c r="O192" s="63">
        <f>(O172+O191)</f>
        <v>4529500</v>
      </c>
      <c r="P192" s="174"/>
      <c r="Q192" s="174"/>
    </row>
    <row r="193" spans="1:17" ht="29.25" customHeight="1" thickTop="1" thickBot="1">
      <c r="A193" s="3"/>
      <c r="B193" s="15"/>
      <c r="C193" s="17">
        <v>50</v>
      </c>
      <c r="D193" s="186">
        <v>10</v>
      </c>
      <c r="E193" s="186"/>
      <c r="F193" s="18">
        <v>10</v>
      </c>
      <c r="G193" s="204" t="s">
        <v>255</v>
      </c>
      <c r="H193" s="205"/>
      <c r="I193" s="205"/>
      <c r="J193" s="205"/>
      <c r="K193" s="205"/>
      <c r="L193" s="206"/>
      <c r="M193" s="206"/>
      <c r="N193" s="27"/>
      <c r="O193" s="60"/>
      <c r="P193" s="180"/>
      <c r="Q193" s="180"/>
    </row>
    <row r="194" spans="1:17" ht="30.75" customHeight="1" thickTop="1" thickBot="1">
      <c r="A194" s="3"/>
      <c r="B194" s="15" t="s">
        <v>89</v>
      </c>
      <c r="C194" s="15"/>
      <c r="D194" s="157"/>
      <c r="E194" s="157"/>
      <c r="F194" s="15" t="s">
        <v>15</v>
      </c>
      <c r="G194" s="156" t="s">
        <v>254</v>
      </c>
      <c r="H194" s="157"/>
      <c r="I194" s="157"/>
      <c r="J194" s="157"/>
      <c r="K194" s="157"/>
      <c r="L194" s="179">
        <v>574900</v>
      </c>
      <c r="M194" s="179"/>
      <c r="N194" s="69">
        <v>800000</v>
      </c>
      <c r="O194" s="69">
        <v>800000</v>
      </c>
      <c r="P194" s="180"/>
      <c r="Q194" s="180"/>
    </row>
    <row r="195" spans="1:17" ht="22.5" customHeight="1" thickTop="1" thickBot="1">
      <c r="A195" s="5"/>
      <c r="B195" s="15" t="s">
        <v>90</v>
      </c>
      <c r="C195" s="19"/>
      <c r="D195" s="175"/>
      <c r="E195" s="175"/>
      <c r="F195" s="17">
        <v>20</v>
      </c>
      <c r="G195" s="156" t="s">
        <v>256</v>
      </c>
      <c r="H195" s="157"/>
      <c r="I195" s="157"/>
      <c r="J195" s="157"/>
      <c r="K195" s="157"/>
      <c r="L195" s="183">
        <v>0</v>
      </c>
      <c r="M195" s="183"/>
      <c r="N195" s="37">
        <v>0</v>
      </c>
      <c r="O195" s="61">
        <v>0</v>
      </c>
      <c r="P195" s="159"/>
      <c r="Q195" s="159"/>
    </row>
    <row r="196" spans="1:17" ht="21" customHeight="1" thickTop="1" thickBot="1">
      <c r="A196" s="7"/>
      <c r="B196" s="20"/>
      <c r="C196" s="20"/>
      <c r="D196" s="190"/>
      <c r="E196" s="190"/>
      <c r="F196" s="20"/>
      <c r="G196" s="168" t="s">
        <v>309</v>
      </c>
      <c r="H196" s="168"/>
      <c r="I196" s="168"/>
      <c r="J196" s="168"/>
      <c r="K196" s="168"/>
      <c r="L196" s="203">
        <f>(L193+L194+L195)</f>
        <v>574900</v>
      </c>
      <c r="M196" s="203"/>
      <c r="N196" s="28">
        <f>(N193+N194+N195)</f>
        <v>800000</v>
      </c>
      <c r="O196" s="68">
        <f>(O193+O194+O195)</f>
        <v>800000</v>
      </c>
      <c r="P196" s="170"/>
      <c r="Q196" s="170"/>
    </row>
    <row r="197" spans="1:17" ht="19.5" customHeight="1" thickTop="1" thickBot="1">
      <c r="A197" s="5"/>
      <c r="B197" s="19"/>
      <c r="C197" s="19"/>
      <c r="D197" s="192">
        <v>20</v>
      </c>
      <c r="E197" s="192"/>
      <c r="F197" s="21"/>
      <c r="G197" s="187" t="s">
        <v>257</v>
      </c>
      <c r="H197" s="202"/>
      <c r="I197" s="202"/>
      <c r="J197" s="202"/>
      <c r="K197" s="202"/>
      <c r="L197" s="188">
        <v>0</v>
      </c>
      <c r="M197" s="188"/>
      <c r="N197" s="39">
        <v>0</v>
      </c>
      <c r="O197" s="64">
        <v>0</v>
      </c>
      <c r="P197" s="159"/>
      <c r="Q197" s="159"/>
    </row>
    <row r="198" spans="1:17" ht="27" customHeight="1" thickTop="1" thickBot="1">
      <c r="A198" s="3"/>
      <c r="B198" s="15" t="s">
        <v>91</v>
      </c>
      <c r="C198" s="15"/>
      <c r="D198" s="157"/>
      <c r="E198" s="157"/>
      <c r="F198" s="16" t="s">
        <v>259</v>
      </c>
      <c r="G198" s="156" t="s">
        <v>258</v>
      </c>
      <c r="H198" s="157"/>
      <c r="I198" s="157"/>
      <c r="J198" s="157"/>
      <c r="K198" s="157"/>
      <c r="L198" s="183">
        <v>0</v>
      </c>
      <c r="M198" s="183"/>
      <c r="N198" s="37">
        <v>0</v>
      </c>
      <c r="O198" s="61">
        <v>0</v>
      </c>
      <c r="P198" s="180"/>
      <c r="Q198" s="180"/>
    </row>
    <row r="199" spans="1:17" ht="31.5" customHeight="1" thickTop="1" thickBot="1">
      <c r="A199" s="3"/>
      <c r="B199" s="15" t="s">
        <v>14</v>
      </c>
      <c r="C199" s="15"/>
      <c r="D199" s="157"/>
      <c r="E199" s="157"/>
      <c r="F199" s="16" t="s">
        <v>260</v>
      </c>
      <c r="G199" s="156" t="s">
        <v>262</v>
      </c>
      <c r="H199" s="157"/>
      <c r="I199" s="157"/>
      <c r="J199" s="157"/>
      <c r="K199" s="157"/>
      <c r="L199" s="158">
        <v>0</v>
      </c>
      <c r="M199" s="158"/>
      <c r="N199" s="46">
        <v>0</v>
      </c>
      <c r="O199" s="65">
        <v>0</v>
      </c>
      <c r="P199" s="180"/>
      <c r="Q199" s="180"/>
    </row>
    <row r="200" spans="1:17" ht="27.75" customHeight="1" thickTop="1" thickBot="1">
      <c r="A200" s="3"/>
      <c r="B200" s="15" t="s">
        <v>92</v>
      </c>
      <c r="C200" s="15"/>
      <c r="D200" s="157"/>
      <c r="E200" s="157"/>
      <c r="F200" s="16" t="s">
        <v>261</v>
      </c>
      <c r="G200" s="156" t="s">
        <v>263</v>
      </c>
      <c r="H200" s="157"/>
      <c r="I200" s="157"/>
      <c r="J200" s="157"/>
      <c r="K200" s="157"/>
      <c r="L200" s="158">
        <v>0</v>
      </c>
      <c r="M200" s="158"/>
      <c r="N200" s="46">
        <v>0</v>
      </c>
      <c r="O200" s="61">
        <v>0</v>
      </c>
      <c r="P200" s="180"/>
      <c r="Q200" s="180"/>
    </row>
    <row r="201" spans="1:17" ht="22.5" customHeight="1" thickTop="1" thickBot="1">
      <c r="A201" s="5"/>
      <c r="B201" s="15" t="s">
        <v>93</v>
      </c>
      <c r="C201" s="19"/>
      <c r="D201" s="175"/>
      <c r="E201" s="175"/>
      <c r="F201" s="17">
        <v>40</v>
      </c>
      <c r="G201" s="156" t="s">
        <v>264</v>
      </c>
      <c r="H201" s="157"/>
      <c r="I201" s="157"/>
      <c r="J201" s="157"/>
      <c r="K201" s="157"/>
      <c r="L201" s="183">
        <v>0</v>
      </c>
      <c r="M201" s="183"/>
      <c r="N201" s="37">
        <v>0</v>
      </c>
      <c r="O201" s="61">
        <v>0</v>
      </c>
      <c r="P201" s="159"/>
      <c r="Q201" s="159"/>
    </row>
    <row r="202" spans="1:17" ht="21.75" customHeight="1" thickTop="1" thickBot="1">
      <c r="A202" s="7"/>
      <c r="B202" s="20"/>
      <c r="C202" s="20"/>
      <c r="D202" s="190"/>
      <c r="E202" s="190"/>
      <c r="F202" s="20"/>
      <c r="G202" s="168" t="s">
        <v>310</v>
      </c>
      <c r="H202" s="168"/>
      <c r="I202" s="168"/>
      <c r="J202" s="168"/>
      <c r="K202" s="168"/>
      <c r="L202" s="193">
        <f>(L197+L198+L199+L200+L201)</f>
        <v>0</v>
      </c>
      <c r="M202" s="193"/>
      <c r="N202" s="38">
        <f>(N197+N198+N199+N200+N201)</f>
        <v>0</v>
      </c>
      <c r="O202" s="59">
        <f>(O197+O198+O199+O200+O201)</f>
        <v>0</v>
      </c>
      <c r="P202" s="170"/>
      <c r="Q202" s="170"/>
    </row>
    <row r="203" spans="1:17" ht="23.25" customHeight="1" thickTop="1" thickBot="1">
      <c r="A203" s="5"/>
      <c r="B203" s="19"/>
      <c r="C203" s="19"/>
      <c r="D203" s="192">
        <v>30</v>
      </c>
      <c r="E203" s="192"/>
      <c r="F203" s="21">
        <v>10</v>
      </c>
      <c r="G203" s="187" t="s">
        <v>265</v>
      </c>
      <c r="H203" s="157"/>
      <c r="I203" s="157"/>
      <c r="J203" s="157"/>
      <c r="K203" s="157"/>
      <c r="L203" s="188">
        <v>0</v>
      </c>
      <c r="M203" s="188"/>
      <c r="N203" s="39">
        <v>0</v>
      </c>
      <c r="O203" s="64">
        <v>0</v>
      </c>
      <c r="P203" s="159"/>
      <c r="Q203" s="159"/>
    </row>
    <row r="204" spans="1:17" ht="26.25" customHeight="1" thickTop="1" thickBot="1">
      <c r="A204" s="3"/>
      <c r="B204" s="15" t="s">
        <v>94</v>
      </c>
      <c r="C204" s="15"/>
      <c r="D204" s="157"/>
      <c r="E204" s="157"/>
      <c r="F204" s="17">
        <v>11</v>
      </c>
      <c r="G204" s="197" t="s">
        <v>470</v>
      </c>
      <c r="H204" s="198"/>
      <c r="I204" s="198"/>
      <c r="J204" s="198"/>
      <c r="K204" s="199"/>
      <c r="L204" s="200">
        <v>0</v>
      </c>
      <c r="M204" s="201"/>
      <c r="N204" s="155">
        <v>10000</v>
      </c>
      <c r="O204" s="155">
        <v>10000</v>
      </c>
      <c r="P204" s="180"/>
      <c r="Q204" s="180"/>
    </row>
    <row r="205" spans="1:17" ht="18.75" customHeight="1" thickTop="1" thickBot="1">
      <c r="A205" s="160" t="s">
        <v>332</v>
      </c>
      <c r="B205" s="161"/>
      <c r="C205" s="161"/>
      <c r="D205" s="161"/>
      <c r="E205" s="161"/>
      <c r="F205" s="161"/>
      <c r="G205" s="161"/>
      <c r="H205" s="161"/>
      <c r="I205" s="161"/>
      <c r="J205" s="161"/>
      <c r="K205" s="161"/>
      <c r="L205" s="196">
        <f>(L196+L202)</f>
        <v>574900</v>
      </c>
      <c r="M205" s="196"/>
      <c r="N205" s="40">
        <f>(N196+N197+N198+N199+N200+N201+N203+N204)</f>
        <v>810000</v>
      </c>
      <c r="O205" s="60">
        <f>(O196+O197+O198+O199+O200+O201+O202+O203+O204)</f>
        <v>810000</v>
      </c>
      <c r="P205" s="163"/>
      <c r="Q205" s="163"/>
    </row>
    <row r="206" spans="1:17" ht="20.25" customHeight="1" thickTop="1" thickBot="1">
      <c r="A206" s="181" t="s">
        <v>333</v>
      </c>
      <c r="B206" s="182"/>
      <c r="C206" s="182"/>
      <c r="D206" s="182"/>
      <c r="E206" s="182"/>
      <c r="F206" s="182"/>
      <c r="G206" s="182"/>
      <c r="H206" s="182"/>
      <c r="I206" s="182"/>
      <c r="J206" s="182"/>
      <c r="K206" s="182"/>
      <c r="L206" s="196">
        <v>574900</v>
      </c>
      <c r="M206" s="196"/>
      <c r="N206" s="40">
        <v>810000</v>
      </c>
      <c r="O206" s="60">
        <v>810000</v>
      </c>
      <c r="P206" s="159"/>
      <c r="Q206" s="159"/>
    </row>
    <row r="207" spans="1:17" ht="22.5" customHeight="1" thickTop="1" thickBot="1">
      <c r="A207" s="5"/>
      <c r="B207" s="15" t="s">
        <v>94</v>
      </c>
      <c r="C207" s="19"/>
      <c r="D207" s="175"/>
      <c r="E207" s="175"/>
      <c r="F207" s="17">
        <v>12</v>
      </c>
      <c r="G207" s="157" t="s">
        <v>95</v>
      </c>
      <c r="H207" s="157"/>
      <c r="I207" s="157"/>
      <c r="J207" s="157"/>
      <c r="K207" s="157"/>
      <c r="L207" s="183">
        <v>0</v>
      </c>
      <c r="M207" s="183"/>
      <c r="N207" s="37">
        <v>0</v>
      </c>
      <c r="O207" s="61">
        <v>0</v>
      </c>
      <c r="P207" s="159"/>
      <c r="Q207" s="159"/>
    </row>
    <row r="208" spans="1:17" ht="31.5" customHeight="1" thickTop="1" thickBot="1">
      <c r="A208" s="3"/>
      <c r="B208" s="15" t="s">
        <v>94</v>
      </c>
      <c r="C208" s="15"/>
      <c r="D208" s="157"/>
      <c r="E208" s="157"/>
      <c r="F208" s="15" t="s">
        <v>96</v>
      </c>
      <c r="G208" s="187" t="s">
        <v>266</v>
      </c>
      <c r="H208" s="157"/>
      <c r="I208" s="157"/>
      <c r="J208" s="157"/>
      <c r="K208" s="157"/>
      <c r="L208" s="158">
        <v>0</v>
      </c>
      <c r="M208" s="158"/>
      <c r="N208" s="46">
        <v>0</v>
      </c>
      <c r="O208" s="65">
        <v>0</v>
      </c>
      <c r="P208" s="180"/>
      <c r="Q208" s="180"/>
    </row>
    <row r="209" spans="1:20" ht="22.5" customHeight="1" thickTop="1" thickBot="1">
      <c r="A209" s="5"/>
      <c r="B209" s="15" t="s">
        <v>94</v>
      </c>
      <c r="C209" s="19"/>
      <c r="D209" s="175"/>
      <c r="E209" s="175"/>
      <c r="F209" s="17">
        <v>21</v>
      </c>
      <c r="G209" s="156" t="s">
        <v>267</v>
      </c>
      <c r="H209" s="157"/>
      <c r="I209" s="157"/>
      <c r="J209" s="157"/>
      <c r="K209" s="157"/>
      <c r="L209" s="183">
        <v>0</v>
      </c>
      <c r="M209" s="183"/>
      <c r="N209" s="37">
        <v>0</v>
      </c>
      <c r="O209" s="61">
        <v>0</v>
      </c>
      <c r="P209" s="159"/>
      <c r="Q209" s="159"/>
    </row>
    <row r="210" spans="1:20" ht="22.5" customHeight="1" thickTop="1" thickBot="1">
      <c r="A210" s="5"/>
      <c r="B210" s="15" t="s">
        <v>94</v>
      </c>
      <c r="C210" s="19"/>
      <c r="D210" s="175"/>
      <c r="E210" s="175"/>
      <c r="F210" s="17">
        <v>22</v>
      </c>
      <c r="G210" s="156" t="s">
        <v>268</v>
      </c>
      <c r="H210" s="157"/>
      <c r="I210" s="157"/>
      <c r="J210" s="157"/>
      <c r="K210" s="157"/>
      <c r="L210" s="183">
        <v>0</v>
      </c>
      <c r="M210" s="183"/>
      <c r="N210" s="37">
        <v>0</v>
      </c>
      <c r="O210" s="61">
        <v>0</v>
      </c>
      <c r="P210" s="159"/>
      <c r="Q210" s="159"/>
    </row>
    <row r="211" spans="1:20" ht="22.5" customHeight="1" thickTop="1" thickBot="1">
      <c r="A211" s="5"/>
      <c r="B211" s="15" t="s">
        <v>94</v>
      </c>
      <c r="C211" s="19"/>
      <c r="D211" s="175"/>
      <c r="E211" s="175"/>
      <c r="F211" s="17">
        <v>23</v>
      </c>
      <c r="G211" s="194" t="s">
        <v>269</v>
      </c>
      <c r="H211" s="195"/>
      <c r="I211" s="195"/>
      <c r="J211" s="195"/>
      <c r="K211" s="195"/>
      <c r="L211" s="183">
        <v>0</v>
      </c>
      <c r="M211" s="183"/>
      <c r="N211" s="37">
        <v>0</v>
      </c>
      <c r="O211" s="61">
        <v>0</v>
      </c>
      <c r="P211" s="159"/>
      <c r="Q211" s="159"/>
      <c r="T211" s="12"/>
    </row>
    <row r="212" spans="1:20" ht="22.5" customHeight="1" thickTop="1" thickBot="1">
      <c r="A212" s="5"/>
      <c r="B212" s="15" t="s">
        <v>94</v>
      </c>
      <c r="C212" s="19"/>
      <c r="D212" s="175"/>
      <c r="E212" s="175"/>
      <c r="F212" s="17">
        <v>24</v>
      </c>
      <c r="G212" s="156" t="s">
        <v>270</v>
      </c>
      <c r="H212" s="157"/>
      <c r="I212" s="157"/>
      <c r="J212" s="157"/>
      <c r="K212" s="157"/>
      <c r="L212" s="183">
        <v>0</v>
      </c>
      <c r="M212" s="183"/>
      <c r="N212" s="37">
        <v>0</v>
      </c>
      <c r="O212" s="61">
        <v>0</v>
      </c>
      <c r="P212" s="159"/>
      <c r="Q212" s="159"/>
    </row>
    <row r="213" spans="1:20" ht="22.5" customHeight="1" thickTop="1" thickBot="1">
      <c r="A213" s="5"/>
      <c r="B213" s="15" t="s">
        <v>94</v>
      </c>
      <c r="C213" s="19"/>
      <c r="D213" s="175"/>
      <c r="E213" s="175"/>
      <c r="F213" s="17">
        <v>25</v>
      </c>
      <c r="G213" s="187" t="s">
        <v>271</v>
      </c>
      <c r="H213" s="157"/>
      <c r="I213" s="157"/>
      <c r="J213" s="157"/>
      <c r="K213" s="157"/>
      <c r="L213" s="183">
        <v>0</v>
      </c>
      <c r="M213" s="183"/>
      <c r="N213" s="37">
        <v>0</v>
      </c>
      <c r="O213" s="61">
        <v>0</v>
      </c>
      <c r="P213" s="159"/>
      <c r="Q213" s="159"/>
    </row>
    <row r="214" spans="1:20" ht="23.25" customHeight="1" thickTop="1" thickBot="1">
      <c r="A214" s="7"/>
      <c r="B214" s="20"/>
      <c r="C214" s="20"/>
      <c r="D214" s="190"/>
      <c r="E214" s="190"/>
      <c r="F214" s="20"/>
      <c r="G214" s="168" t="s">
        <v>311</v>
      </c>
      <c r="H214" s="168"/>
      <c r="I214" s="168"/>
      <c r="J214" s="168"/>
      <c r="K214" s="168"/>
      <c r="L214" s="193">
        <f>(L203+L204+L207+L208+L209+L210+L211+L212+L213)</f>
        <v>0</v>
      </c>
      <c r="M214" s="193"/>
      <c r="N214" s="31">
        <f>(N203+N204+N207+N208+N209+N210+N211+N212+N213)</f>
        <v>10000</v>
      </c>
      <c r="O214" s="72">
        <f>(O203+O204+O207+O208+O209+O210+O211+O212+O213)</f>
        <v>10000</v>
      </c>
      <c r="P214" s="170"/>
      <c r="Q214" s="170"/>
    </row>
    <row r="215" spans="1:20" ht="23.25" customHeight="1" thickTop="1" thickBot="1">
      <c r="A215" s="5"/>
      <c r="B215" s="19"/>
      <c r="C215" s="19"/>
      <c r="D215" s="192">
        <v>40</v>
      </c>
      <c r="E215" s="192"/>
      <c r="F215" s="21">
        <v>10</v>
      </c>
      <c r="G215" s="187" t="s">
        <v>272</v>
      </c>
      <c r="H215" s="157"/>
      <c r="I215" s="157"/>
      <c r="J215" s="157"/>
      <c r="K215" s="157"/>
      <c r="L215" s="188">
        <v>0</v>
      </c>
      <c r="M215" s="188"/>
      <c r="N215" s="71">
        <v>20000</v>
      </c>
      <c r="O215" s="71">
        <v>20000</v>
      </c>
      <c r="P215" s="159"/>
      <c r="Q215" s="159"/>
    </row>
    <row r="216" spans="1:20" ht="27" customHeight="1" thickTop="1" thickBot="1">
      <c r="A216" s="3"/>
      <c r="B216" s="15" t="s">
        <v>97</v>
      </c>
      <c r="C216" s="15"/>
      <c r="D216" s="157"/>
      <c r="E216" s="157"/>
      <c r="F216" s="36" t="s">
        <v>306</v>
      </c>
      <c r="G216" s="156" t="s">
        <v>275</v>
      </c>
      <c r="H216" s="157"/>
      <c r="I216" s="157"/>
      <c r="J216" s="157"/>
      <c r="K216" s="157"/>
      <c r="L216" s="183">
        <v>0</v>
      </c>
      <c r="M216" s="183"/>
      <c r="N216" s="37">
        <v>0</v>
      </c>
      <c r="O216" s="61">
        <v>0</v>
      </c>
      <c r="P216" s="180"/>
      <c r="Q216" s="180"/>
    </row>
    <row r="217" spans="1:20" ht="25.5" customHeight="1" thickTop="1" thickBot="1">
      <c r="A217" s="3"/>
      <c r="B217" s="15" t="s">
        <v>98</v>
      </c>
      <c r="C217" s="15"/>
      <c r="D217" s="157"/>
      <c r="E217" s="157"/>
      <c r="F217" s="36" t="s">
        <v>307</v>
      </c>
      <c r="G217" s="156" t="s">
        <v>276</v>
      </c>
      <c r="H217" s="157"/>
      <c r="I217" s="157"/>
      <c r="J217" s="157"/>
      <c r="K217" s="157"/>
      <c r="L217" s="183">
        <v>0</v>
      </c>
      <c r="M217" s="183"/>
      <c r="N217" s="37">
        <v>0</v>
      </c>
      <c r="O217" s="61">
        <v>0</v>
      </c>
      <c r="P217" s="180"/>
      <c r="Q217" s="180"/>
    </row>
    <row r="218" spans="1:20" ht="32.25" customHeight="1" thickTop="1" thickBot="1">
      <c r="A218" s="3"/>
      <c r="B218" s="15" t="s">
        <v>99</v>
      </c>
      <c r="C218" s="15"/>
      <c r="D218" s="157"/>
      <c r="E218" s="157"/>
      <c r="F218" s="36" t="s">
        <v>308</v>
      </c>
      <c r="G218" s="156" t="s">
        <v>277</v>
      </c>
      <c r="H218" s="157"/>
      <c r="I218" s="157"/>
      <c r="J218" s="157"/>
      <c r="K218" s="157"/>
      <c r="L218" s="158">
        <v>0</v>
      </c>
      <c r="M218" s="158"/>
      <c r="N218" s="46">
        <v>0</v>
      </c>
      <c r="O218" s="65">
        <v>0</v>
      </c>
      <c r="P218" s="180"/>
      <c r="Q218" s="180"/>
    </row>
    <row r="219" spans="1:20" ht="22.5" customHeight="1" thickTop="1" thickBot="1">
      <c r="A219" s="5"/>
      <c r="B219" s="15" t="s">
        <v>100</v>
      </c>
      <c r="C219" s="19"/>
      <c r="D219" s="175"/>
      <c r="E219" s="175"/>
      <c r="F219" s="17">
        <v>40</v>
      </c>
      <c r="G219" s="156" t="s">
        <v>278</v>
      </c>
      <c r="H219" s="157"/>
      <c r="I219" s="157"/>
      <c r="J219" s="157"/>
      <c r="K219" s="157"/>
      <c r="L219" s="189">
        <v>30000</v>
      </c>
      <c r="M219" s="189"/>
      <c r="N219" s="44">
        <v>30000</v>
      </c>
      <c r="O219" s="60">
        <v>30000</v>
      </c>
      <c r="P219" s="159"/>
      <c r="Q219" s="159"/>
    </row>
    <row r="220" spans="1:20" ht="20.25" customHeight="1" thickTop="1" thickBot="1">
      <c r="A220" s="7"/>
      <c r="B220" s="20"/>
      <c r="C220" s="20"/>
      <c r="D220" s="190"/>
      <c r="E220" s="190"/>
      <c r="F220" s="20"/>
      <c r="G220" s="168" t="s">
        <v>314</v>
      </c>
      <c r="H220" s="168"/>
      <c r="I220" s="168"/>
      <c r="J220" s="168"/>
      <c r="K220" s="168"/>
      <c r="L220" s="191">
        <f>(L215+L216+L217+L218+L219)</f>
        <v>30000</v>
      </c>
      <c r="M220" s="191"/>
      <c r="N220" s="45">
        <f>(N215+N216+N217+N218+N219)</f>
        <v>50000</v>
      </c>
      <c r="O220" s="68">
        <f>(O215+O216+O217+O218+O219)</f>
        <v>50000</v>
      </c>
      <c r="P220" s="170"/>
      <c r="Q220" s="170"/>
    </row>
    <row r="221" spans="1:20" ht="19.5" customHeight="1" thickTop="1" thickBot="1">
      <c r="A221" s="10"/>
      <c r="B221" s="23"/>
      <c r="C221" s="23"/>
      <c r="D221" s="184"/>
      <c r="E221" s="184"/>
      <c r="F221" s="23"/>
      <c r="G221" s="172" t="s">
        <v>334</v>
      </c>
      <c r="H221" s="172"/>
      <c r="I221" s="172"/>
      <c r="J221" s="172"/>
      <c r="K221" s="172"/>
      <c r="L221" s="185">
        <f>(L196+L202+L214+L220)</f>
        <v>604900</v>
      </c>
      <c r="M221" s="185"/>
      <c r="N221" s="32">
        <f>(N196+N202+N214+N220)</f>
        <v>860000</v>
      </c>
      <c r="O221" s="63">
        <f>(O196+O202++O214+O220)</f>
        <v>860000</v>
      </c>
      <c r="P221" s="174"/>
      <c r="Q221" s="174"/>
    </row>
    <row r="222" spans="1:20" ht="28.5" customHeight="1" thickTop="1" thickBot="1">
      <c r="A222" s="3"/>
      <c r="B222" s="15"/>
      <c r="C222" s="17">
        <v>60</v>
      </c>
      <c r="D222" s="186">
        <v>10</v>
      </c>
      <c r="E222" s="186"/>
      <c r="F222" s="18"/>
      <c r="G222" s="187" t="s">
        <v>279</v>
      </c>
      <c r="H222" s="157"/>
      <c r="I222" s="157"/>
      <c r="J222" s="157"/>
      <c r="K222" s="157"/>
      <c r="L222" s="188">
        <v>0</v>
      </c>
      <c r="M222" s="188"/>
      <c r="N222" s="39">
        <v>0</v>
      </c>
      <c r="O222" s="67">
        <v>0</v>
      </c>
      <c r="P222" s="180"/>
      <c r="Q222" s="180"/>
    </row>
    <row r="223" spans="1:20" ht="24" customHeight="1" thickTop="1" thickBot="1">
      <c r="A223" s="3"/>
      <c r="B223" s="15" t="s">
        <v>101</v>
      </c>
      <c r="C223" s="15"/>
      <c r="D223" s="157"/>
      <c r="E223" s="157"/>
      <c r="F223" s="16" t="s">
        <v>273</v>
      </c>
      <c r="G223" s="156" t="s">
        <v>280</v>
      </c>
      <c r="H223" s="157"/>
      <c r="I223" s="157"/>
      <c r="J223" s="157"/>
      <c r="K223" s="157"/>
      <c r="L223" s="158">
        <v>0</v>
      </c>
      <c r="M223" s="158"/>
      <c r="N223" s="82">
        <v>0</v>
      </c>
      <c r="O223" s="82">
        <v>0</v>
      </c>
      <c r="P223" s="180"/>
      <c r="Q223" s="180"/>
    </row>
    <row r="224" spans="1:20" ht="27" customHeight="1" thickTop="1" thickBot="1">
      <c r="A224" s="3"/>
      <c r="B224" s="15" t="s">
        <v>102</v>
      </c>
      <c r="C224" s="15"/>
      <c r="D224" s="157"/>
      <c r="E224" s="157"/>
      <c r="F224" s="16" t="s">
        <v>274</v>
      </c>
      <c r="G224" s="156" t="s">
        <v>281</v>
      </c>
      <c r="H224" s="157"/>
      <c r="I224" s="157"/>
      <c r="J224" s="157"/>
      <c r="K224" s="157"/>
      <c r="L224" s="158">
        <v>0</v>
      </c>
      <c r="M224" s="158"/>
      <c r="N224" s="82">
        <v>0</v>
      </c>
      <c r="O224" s="82">
        <v>0</v>
      </c>
      <c r="P224" s="180"/>
      <c r="Q224" s="180"/>
    </row>
    <row r="225" spans="1:17" ht="28.5" customHeight="1" thickTop="1" thickBot="1">
      <c r="A225" s="5"/>
      <c r="B225" s="15" t="s">
        <v>103</v>
      </c>
      <c r="C225" s="19"/>
      <c r="D225" s="175"/>
      <c r="E225" s="175"/>
      <c r="F225" s="17">
        <v>30</v>
      </c>
      <c r="G225" s="156" t="s">
        <v>282</v>
      </c>
      <c r="H225" s="157"/>
      <c r="I225" s="157"/>
      <c r="J225" s="157"/>
      <c r="K225" s="157"/>
      <c r="L225" s="158">
        <v>0</v>
      </c>
      <c r="M225" s="158"/>
      <c r="N225" s="82">
        <v>0</v>
      </c>
      <c r="O225" s="82">
        <v>0</v>
      </c>
      <c r="P225" s="159"/>
      <c r="Q225" s="159"/>
    </row>
    <row r="226" spans="1:17" ht="18.75" customHeight="1" thickTop="1" thickBot="1">
      <c r="A226" s="160" t="s">
        <v>335</v>
      </c>
      <c r="B226" s="161"/>
      <c r="C226" s="161"/>
      <c r="D226" s="161"/>
      <c r="E226" s="161"/>
      <c r="F226" s="161"/>
      <c r="G226" s="161"/>
      <c r="H226" s="161"/>
      <c r="I226" s="161"/>
      <c r="J226" s="161"/>
      <c r="K226" s="161"/>
      <c r="L226" s="162">
        <v>0</v>
      </c>
      <c r="M226" s="162"/>
      <c r="N226" s="41">
        <v>0</v>
      </c>
      <c r="O226" s="62">
        <v>0</v>
      </c>
      <c r="P226" s="163"/>
      <c r="Q226" s="163"/>
    </row>
    <row r="227" spans="1:17" ht="20.25" customHeight="1" thickTop="1" thickBot="1">
      <c r="A227" s="181" t="s">
        <v>336</v>
      </c>
      <c r="B227" s="182"/>
      <c r="C227" s="182"/>
      <c r="D227" s="182"/>
      <c r="E227" s="182"/>
      <c r="F227" s="182"/>
      <c r="G227" s="182"/>
      <c r="H227" s="182"/>
      <c r="I227" s="182"/>
      <c r="J227" s="182"/>
      <c r="K227" s="182"/>
      <c r="L227" s="183">
        <v>0</v>
      </c>
      <c r="M227" s="183"/>
      <c r="N227" s="37">
        <v>0</v>
      </c>
      <c r="O227" s="61">
        <v>0</v>
      </c>
      <c r="P227" s="159"/>
      <c r="Q227" s="159"/>
    </row>
    <row r="228" spans="1:17" ht="27" customHeight="1" thickTop="1" thickBot="1">
      <c r="A228" s="5"/>
      <c r="B228" s="19" t="s">
        <v>104</v>
      </c>
      <c r="C228" s="19"/>
      <c r="D228" s="175"/>
      <c r="E228" s="175"/>
      <c r="F228" s="21">
        <v>40</v>
      </c>
      <c r="G228" s="156" t="s">
        <v>283</v>
      </c>
      <c r="H228" s="157"/>
      <c r="I228" s="157"/>
      <c r="J228" s="157"/>
      <c r="K228" s="157"/>
      <c r="L228" s="183">
        <v>0</v>
      </c>
      <c r="M228" s="183"/>
      <c r="N228" s="37">
        <v>0</v>
      </c>
      <c r="O228" s="61">
        <v>0</v>
      </c>
      <c r="P228" s="159"/>
      <c r="Q228" s="159"/>
    </row>
    <row r="229" spans="1:17" ht="29.25" customHeight="1" thickTop="1" thickBot="1">
      <c r="A229" s="7"/>
      <c r="B229" s="24"/>
      <c r="C229" s="24"/>
      <c r="D229" s="167"/>
      <c r="E229" s="167"/>
      <c r="F229" s="24"/>
      <c r="G229" s="168" t="s">
        <v>309</v>
      </c>
      <c r="H229" s="168"/>
      <c r="I229" s="168"/>
      <c r="J229" s="168"/>
      <c r="K229" s="168"/>
      <c r="L229" s="169">
        <f>(L222+L223+L224+L225+L226+L227+L228)</f>
        <v>0</v>
      </c>
      <c r="M229" s="169"/>
      <c r="N229" s="89">
        <f>(N222+N223+N224+N225+N226+N227+N228)</f>
        <v>0</v>
      </c>
      <c r="O229" s="89">
        <v>0</v>
      </c>
      <c r="P229" s="170"/>
      <c r="Q229" s="170"/>
    </row>
    <row r="230" spans="1:17" ht="27.75" customHeight="1" thickTop="1" thickBot="1">
      <c r="A230" s="10"/>
      <c r="B230" s="25"/>
      <c r="C230" s="25"/>
      <c r="D230" s="171"/>
      <c r="E230" s="171"/>
      <c r="F230" s="25"/>
      <c r="G230" s="172" t="s">
        <v>337</v>
      </c>
      <c r="H230" s="172"/>
      <c r="I230" s="172"/>
      <c r="J230" s="172"/>
      <c r="K230" s="172"/>
      <c r="L230" s="173">
        <v>0</v>
      </c>
      <c r="M230" s="173"/>
      <c r="N230" s="90">
        <v>0</v>
      </c>
      <c r="O230" s="90">
        <v>0</v>
      </c>
      <c r="P230" s="174"/>
      <c r="Q230" s="174"/>
    </row>
    <row r="231" spans="1:17" ht="33" customHeight="1" thickTop="1" thickBot="1">
      <c r="A231" s="8"/>
      <c r="B231" s="19"/>
      <c r="C231" s="19"/>
      <c r="D231" s="175"/>
      <c r="E231" s="175"/>
      <c r="F231" s="19"/>
      <c r="G231" s="176" t="s">
        <v>298</v>
      </c>
      <c r="H231" s="177"/>
      <c r="I231" s="177"/>
      <c r="J231" s="177"/>
      <c r="K231" s="178"/>
      <c r="L231" s="179">
        <f>(L17+L22+L28+L41+L47+L61+L68+L83+L103+L112+L172+L191+L196+L202+L214+L220+L229)</f>
        <v>19850000</v>
      </c>
      <c r="M231" s="179"/>
      <c r="N231" s="77">
        <f>(N17+N22+N28+N41+N47+N61+N68+N83+N103+N112+N172+N191+N196+N202+N214+N220+N229)</f>
        <v>22140000</v>
      </c>
      <c r="O231" s="77">
        <f>(O17+O22+O28+O41+O47+O61+O68+O83+O103+O112+O172+O191+O196+O202+O214+O220+O229)</f>
        <v>22140000</v>
      </c>
      <c r="P231" s="163"/>
      <c r="Q231" s="163"/>
    </row>
    <row r="232" spans="1:17" ht="399.2" customHeight="1" thickTop="1" thickBot="1">
      <c r="A232" s="180"/>
      <c r="B232" s="180"/>
      <c r="C232" s="180"/>
      <c r="D232" s="180"/>
      <c r="E232" s="180"/>
      <c r="F232" s="180"/>
      <c r="G232" s="180"/>
      <c r="H232" s="180"/>
      <c r="I232" s="180"/>
      <c r="J232" s="180"/>
      <c r="K232" s="180"/>
      <c r="L232" s="180"/>
      <c r="M232" s="180"/>
      <c r="N232" s="3"/>
      <c r="O232" s="3"/>
      <c r="P232" s="180"/>
      <c r="Q232" s="180"/>
    </row>
    <row r="233" spans="1:17" ht="12.6" customHeight="1" thickTop="1" thickBot="1">
      <c r="A233" s="164" t="s">
        <v>299</v>
      </c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6" t="s">
        <v>24</v>
      </c>
      <c r="M233" s="166"/>
      <c r="N233" s="11" t="s">
        <v>24</v>
      </c>
      <c r="O233" s="11" t="s">
        <v>24</v>
      </c>
      <c r="P233" s="163"/>
      <c r="Q233" s="163"/>
    </row>
    <row r="234" spans="1:17" ht="13.5" thickTop="1"/>
    <row r="254" spans="13:13">
      <c r="M254" s="43"/>
    </row>
    <row r="255" spans="13:13">
      <c r="M255" s="43"/>
    </row>
    <row r="256" spans="13:13">
      <c r="M256" s="43"/>
    </row>
    <row r="257" spans="13:13">
      <c r="M257" s="43"/>
    </row>
    <row r="258" spans="13:13">
      <c r="M258" s="43"/>
    </row>
    <row r="259" spans="13:13">
      <c r="M259" s="43"/>
    </row>
    <row r="260" spans="13:13">
      <c r="M260" s="43"/>
    </row>
    <row r="261" spans="13:13">
      <c r="M261" s="43"/>
    </row>
    <row r="262" spans="13:13">
      <c r="M262" s="43"/>
    </row>
    <row r="263" spans="13:13">
      <c r="M263" s="43"/>
    </row>
    <row r="264" spans="13:13">
      <c r="M264" s="43"/>
    </row>
    <row r="265" spans="13:13">
      <c r="M265" s="43"/>
    </row>
    <row r="266" spans="13:13">
      <c r="M266" s="43"/>
    </row>
    <row r="267" spans="13:13">
      <c r="M267" s="43"/>
    </row>
    <row r="268" spans="13:13">
      <c r="M268" s="43"/>
    </row>
    <row r="269" spans="13:13">
      <c r="M269" s="43"/>
    </row>
    <row r="270" spans="13:13">
      <c r="M270" s="43"/>
    </row>
    <row r="271" spans="13:13">
      <c r="M271" s="43"/>
    </row>
    <row r="272" spans="13:13">
      <c r="M272" s="43"/>
    </row>
    <row r="273" spans="13:13">
      <c r="M273" s="43"/>
    </row>
    <row r="274" spans="13:13">
      <c r="M274" s="43"/>
    </row>
    <row r="275" spans="13:13">
      <c r="M275" s="43"/>
    </row>
    <row r="276" spans="13:13">
      <c r="M276" s="43"/>
    </row>
    <row r="277" spans="13:13">
      <c r="M277" s="43"/>
    </row>
    <row r="278" spans="13:13">
      <c r="M278" s="43"/>
    </row>
    <row r="279" spans="13:13">
      <c r="M279" s="43"/>
    </row>
    <row r="280" spans="13:13">
      <c r="M280" s="43"/>
    </row>
    <row r="281" spans="13:13">
      <c r="M281" s="43"/>
    </row>
    <row r="282" spans="13:13">
      <c r="M282" s="43"/>
    </row>
    <row r="283" spans="13:13">
      <c r="M283" s="43"/>
    </row>
    <row r="284" spans="13:13">
      <c r="M284" s="43"/>
    </row>
    <row r="285" spans="13:13">
      <c r="M285" s="43"/>
    </row>
    <row r="286" spans="13:13">
      <c r="M286" s="43"/>
    </row>
    <row r="287" spans="13:13">
      <c r="M287" s="43"/>
    </row>
    <row r="288" spans="13:13">
      <c r="M288" s="43"/>
    </row>
    <row r="289" spans="13:13">
      <c r="M289" s="43"/>
    </row>
    <row r="290" spans="13:13">
      <c r="M290" s="43"/>
    </row>
    <row r="291" spans="13:13">
      <c r="M291" s="43"/>
    </row>
    <row r="292" spans="13:13">
      <c r="M292" s="43"/>
    </row>
    <row r="293" spans="13:13">
      <c r="M293" s="43"/>
    </row>
    <row r="294" spans="13:13">
      <c r="M294" s="43"/>
    </row>
    <row r="295" spans="13:13">
      <c r="M295" s="43"/>
    </row>
    <row r="296" spans="13:13">
      <c r="M296" s="43"/>
    </row>
    <row r="297" spans="13:13">
      <c r="M297" s="43"/>
    </row>
    <row r="298" spans="13:13">
      <c r="M298" s="43"/>
    </row>
    <row r="299" spans="13:13">
      <c r="M299" s="43"/>
    </row>
    <row r="300" spans="13:13">
      <c r="M300" s="43"/>
    </row>
    <row r="301" spans="13:13">
      <c r="M301" s="52"/>
    </row>
    <row r="302" spans="13:13">
      <c r="M302" s="43"/>
    </row>
    <row r="303" spans="13:13">
      <c r="M303" s="43"/>
    </row>
  </sheetData>
  <mergeCells count="876">
    <mergeCell ref="A2:I2"/>
    <mergeCell ref="A3:I3"/>
    <mergeCell ref="A4:I4"/>
    <mergeCell ref="A5:I5"/>
    <mergeCell ref="A6:I6"/>
    <mergeCell ref="A7:I7"/>
    <mergeCell ref="A9:P9"/>
    <mergeCell ref="A10:P10"/>
    <mergeCell ref="A12:A13"/>
    <mergeCell ref="B12:B13"/>
    <mergeCell ref="C12:F12"/>
    <mergeCell ref="G12:K13"/>
    <mergeCell ref="L12:M13"/>
    <mergeCell ref="N12:N13"/>
    <mergeCell ref="O12:O13"/>
    <mergeCell ref="P12:Q13"/>
    <mergeCell ref="D13:E13"/>
    <mergeCell ref="A11:P11"/>
    <mergeCell ref="D14:E14"/>
    <mergeCell ref="G14:K14"/>
    <mergeCell ref="L14:M14"/>
    <mergeCell ref="P14:Q14"/>
    <mergeCell ref="D15:E15"/>
    <mergeCell ref="G15:K15"/>
    <mergeCell ref="L15:M15"/>
    <mergeCell ref="P15:Q15"/>
    <mergeCell ref="D16:E16"/>
    <mergeCell ref="G16:K16"/>
    <mergeCell ref="L16:M16"/>
    <mergeCell ref="P16:Q16"/>
    <mergeCell ref="D17:E17"/>
    <mergeCell ref="G17:K17"/>
    <mergeCell ref="L17:M17"/>
    <mergeCell ref="P17:Q17"/>
    <mergeCell ref="D18:E18"/>
    <mergeCell ref="G18:K18"/>
    <mergeCell ref="L18:M18"/>
    <mergeCell ref="P18:Q18"/>
    <mergeCell ref="D19:E19"/>
    <mergeCell ref="G19:K19"/>
    <mergeCell ref="L19:M19"/>
    <mergeCell ref="P19:Q19"/>
    <mergeCell ref="D20:E20"/>
    <mergeCell ref="G20:K20"/>
    <mergeCell ref="L20:M20"/>
    <mergeCell ref="P20:Q20"/>
    <mergeCell ref="D21:E21"/>
    <mergeCell ref="G21:K21"/>
    <mergeCell ref="L21:M21"/>
    <mergeCell ref="P21:Q21"/>
    <mergeCell ref="D22:E22"/>
    <mergeCell ref="G22:K22"/>
    <mergeCell ref="L22:M22"/>
    <mergeCell ref="P22:Q22"/>
    <mergeCell ref="D23:E23"/>
    <mergeCell ref="G23:K23"/>
    <mergeCell ref="L23:M23"/>
    <mergeCell ref="P23:Q23"/>
    <mergeCell ref="D24:E24"/>
    <mergeCell ref="G24:K24"/>
    <mergeCell ref="L24:M24"/>
    <mergeCell ref="P24:Q24"/>
    <mergeCell ref="D25:E25"/>
    <mergeCell ref="G25:K25"/>
    <mergeCell ref="L25:M25"/>
    <mergeCell ref="P25:Q25"/>
    <mergeCell ref="D26:E26"/>
    <mergeCell ref="G26:K26"/>
    <mergeCell ref="L26:M26"/>
    <mergeCell ref="P26:Q26"/>
    <mergeCell ref="D27:E27"/>
    <mergeCell ref="G27:K27"/>
    <mergeCell ref="L27:M27"/>
    <mergeCell ref="P27:Q27"/>
    <mergeCell ref="D28:E28"/>
    <mergeCell ref="G28:K28"/>
    <mergeCell ref="L28:M28"/>
    <mergeCell ref="P28:Q28"/>
    <mergeCell ref="D29:E29"/>
    <mergeCell ref="G29:K29"/>
    <mergeCell ref="L29:M29"/>
    <mergeCell ref="P29:Q29"/>
    <mergeCell ref="D30:E30"/>
    <mergeCell ref="G30:K30"/>
    <mergeCell ref="L30:M30"/>
    <mergeCell ref="P30:Q30"/>
    <mergeCell ref="D31:E31"/>
    <mergeCell ref="G31:K31"/>
    <mergeCell ref="L31:M31"/>
    <mergeCell ref="P31:Q31"/>
    <mergeCell ref="D32:E32"/>
    <mergeCell ref="G32:K32"/>
    <mergeCell ref="L32:M32"/>
    <mergeCell ref="P32:Q32"/>
    <mergeCell ref="D33:E33"/>
    <mergeCell ref="G33:K33"/>
    <mergeCell ref="L33:M33"/>
    <mergeCell ref="P33:Q33"/>
    <mergeCell ref="A34:K34"/>
    <mergeCell ref="L34:M34"/>
    <mergeCell ref="P34:Q34"/>
    <mergeCell ref="A35:K35"/>
    <mergeCell ref="L35:M35"/>
    <mergeCell ref="P35:Q35"/>
    <mergeCell ref="D36:E36"/>
    <mergeCell ref="G36:K36"/>
    <mergeCell ref="L36:M36"/>
    <mergeCell ref="P36:Q36"/>
    <mergeCell ref="D37:E37"/>
    <mergeCell ref="G37:K37"/>
    <mergeCell ref="L37:M37"/>
    <mergeCell ref="P37:Q37"/>
    <mergeCell ref="D38:E38"/>
    <mergeCell ref="G38:K38"/>
    <mergeCell ref="L38:M38"/>
    <mergeCell ref="P38:Q38"/>
    <mergeCell ref="D39:E39"/>
    <mergeCell ref="G39:K39"/>
    <mergeCell ref="L39:M39"/>
    <mergeCell ref="P39:Q39"/>
    <mergeCell ref="D40:E40"/>
    <mergeCell ref="G40:K40"/>
    <mergeCell ref="L40:M40"/>
    <mergeCell ref="P40:Q40"/>
    <mergeCell ref="D41:E41"/>
    <mergeCell ref="G41:K41"/>
    <mergeCell ref="L41:M41"/>
    <mergeCell ref="P41:Q41"/>
    <mergeCell ref="D42:E42"/>
    <mergeCell ref="G42:K42"/>
    <mergeCell ref="L42:M42"/>
    <mergeCell ref="P42:Q42"/>
    <mergeCell ref="D43:E43"/>
    <mergeCell ref="G43:K43"/>
    <mergeCell ref="L43:M43"/>
    <mergeCell ref="P43:Q43"/>
    <mergeCell ref="D44:E44"/>
    <mergeCell ref="G44:K44"/>
    <mergeCell ref="L44:M44"/>
    <mergeCell ref="P44:Q44"/>
    <mergeCell ref="D45:E45"/>
    <mergeCell ref="G45:K45"/>
    <mergeCell ref="L45:M45"/>
    <mergeCell ref="P45:Q45"/>
    <mergeCell ref="D46:E46"/>
    <mergeCell ref="G46:K46"/>
    <mergeCell ref="L46:M46"/>
    <mergeCell ref="P46:Q46"/>
    <mergeCell ref="D47:E47"/>
    <mergeCell ref="G47:K47"/>
    <mergeCell ref="L47:M47"/>
    <mergeCell ref="P47:Q47"/>
    <mergeCell ref="D48:E48"/>
    <mergeCell ref="G48:K48"/>
    <mergeCell ref="L48:M48"/>
    <mergeCell ref="P48:Q48"/>
    <mergeCell ref="D49:E49"/>
    <mergeCell ref="G49:K49"/>
    <mergeCell ref="L49:M49"/>
    <mergeCell ref="P49:Q49"/>
    <mergeCell ref="D50:E50"/>
    <mergeCell ref="G50:K50"/>
    <mergeCell ref="L50:M50"/>
    <mergeCell ref="P50:Q50"/>
    <mergeCell ref="D51:E51"/>
    <mergeCell ref="G51:K51"/>
    <mergeCell ref="L51:M51"/>
    <mergeCell ref="P51:Q51"/>
    <mergeCell ref="D52:E52"/>
    <mergeCell ref="G52:K52"/>
    <mergeCell ref="L52:M52"/>
    <mergeCell ref="P52:Q52"/>
    <mergeCell ref="D53:E53"/>
    <mergeCell ref="G53:K53"/>
    <mergeCell ref="L53:M53"/>
    <mergeCell ref="P53:Q53"/>
    <mergeCell ref="D54:E54"/>
    <mergeCell ref="G54:K54"/>
    <mergeCell ref="L54:M54"/>
    <mergeCell ref="P54:Q54"/>
    <mergeCell ref="D55:E55"/>
    <mergeCell ref="G55:K55"/>
    <mergeCell ref="L55:M55"/>
    <mergeCell ref="P55:Q55"/>
    <mergeCell ref="A56:K56"/>
    <mergeCell ref="L56:M56"/>
    <mergeCell ref="P56:Q56"/>
    <mergeCell ref="A57:K57"/>
    <mergeCell ref="L57:M57"/>
    <mergeCell ref="P57:Q57"/>
    <mergeCell ref="D58:E58"/>
    <mergeCell ref="G58:K58"/>
    <mergeCell ref="L58:M58"/>
    <mergeCell ref="P58:Q58"/>
    <mergeCell ref="D59:E59"/>
    <mergeCell ref="G59:K59"/>
    <mergeCell ref="L59:M59"/>
    <mergeCell ref="P59:Q59"/>
    <mergeCell ref="D60:E60"/>
    <mergeCell ref="G60:K60"/>
    <mergeCell ref="L60:M60"/>
    <mergeCell ref="P60:Q60"/>
    <mergeCell ref="D61:E61"/>
    <mergeCell ref="G61:K61"/>
    <mergeCell ref="L61:M61"/>
    <mergeCell ref="P61:Q61"/>
    <mergeCell ref="D62:E62"/>
    <mergeCell ref="G62:K62"/>
    <mergeCell ref="L62:M62"/>
    <mergeCell ref="P62:Q62"/>
    <mergeCell ref="D63:E63"/>
    <mergeCell ref="G63:K63"/>
    <mergeCell ref="L63:M63"/>
    <mergeCell ref="P63:Q63"/>
    <mergeCell ref="D64:E64"/>
    <mergeCell ref="G64:K64"/>
    <mergeCell ref="L64:M64"/>
    <mergeCell ref="P64:Q64"/>
    <mergeCell ref="D65:E65"/>
    <mergeCell ref="G65:K65"/>
    <mergeCell ref="L65:M65"/>
    <mergeCell ref="P65:Q65"/>
    <mergeCell ref="D66:E66"/>
    <mergeCell ref="G66:K66"/>
    <mergeCell ref="L66:M66"/>
    <mergeCell ref="P66:Q66"/>
    <mergeCell ref="D67:E67"/>
    <mergeCell ref="G67:K67"/>
    <mergeCell ref="L67:M67"/>
    <mergeCell ref="P67:Q67"/>
    <mergeCell ref="D68:E68"/>
    <mergeCell ref="G68:K68"/>
    <mergeCell ref="L68:M68"/>
    <mergeCell ref="P68:Q68"/>
    <mergeCell ref="D69:E69"/>
    <mergeCell ref="G69:K69"/>
    <mergeCell ref="L69:M69"/>
    <mergeCell ref="P69:Q69"/>
    <mergeCell ref="D70:E70"/>
    <mergeCell ref="G70:K70"/>
    <mergeCell ref="L70:M70"/>
    <mergeCell ref="P70:Q70"/>
    <mergeCell ref="D71:E71"/>
    <mergeCell ref="G71:K71"/>
    <mergeCell ref="L71:M71"/>
    <mergeCell ref="P71:Q71"/>
    <mergeCell ref="D72:E72"/>
    <mergeCell ref="G72:K72"/>
    <mergeCell ref="L72:M72"/>
    <mergeCell ref="P72:Q72"/>
    <mergeCell ref="D73:E73"/>
    <mergeCell ref="G73:K73"/>
    <mergeCell ref="L73:M73"/>
    <mergeCell ref="P73:Q73"/>
    <mergeCell ref="D74:E74"/>
    <mergeCell ref="G74:K74"/>
    <mergeCell ref="L74:M74"/>
    <mergeCell ref="P74:Q74"/>
    <mergeCell ref="D75:E75"/>
    <mergeCell ref="G75:K75"/>
    <mergeCell ref="L75:M75"/>
    <mergeCell ref="P75:Q75"/>
    <mergeCell ref="D76:E76"/>
    <mergeCell ref="G76:K76"/>
    <mergeCell ref="L76:M76"/>
    <mergeCell ref="P76:Q76"/>
    <mergeCell ref="A77:K77"/>
    <mergeCell ref="L77:M77"/>
    <mergeCell ref="P77:Q77"/>
    <mergeCell ref="A78:K78"/>
    <mergeCell ref="L78:M78"/>
    <mergeCell ref="P78:Q78"/>
    <mergeCell ref="D79:E79"/>
    <mergeCell ref="G79:K79"/>
    <mergeCell ref="L79:M79"/>
    <mergeCell ref="P79:Q79"/>
    <mergeCell ref="D80:E80"/>
    <mergeCell ref="G80:K80"/>
    <mergeCell ref="L80:M80"/>
    <mergeCell ref="P80:Q80"/>
    <mergeCell ref="D81:E81"/>
    <mergeCell ref="G81:K81"/>
    <mergeCell ref="L81:M81"/>
    <mergeCell ref="P81:Q81"/>
    <mergeCell ref="D82:E82"/>
    <mergeCell ref="G82:K82"/>
    <mergeCell ref="L82:M82"/>
    <mergeCell ref="P82:Q82"/>
    <mergeCell ref="D83:E83"/>
    <mergeCell ref="G83:K83"/>
    <mergeCell ref="L83:M83"/>
    <mergeCell ref="P83:Q83"/>
    <mergeCell ref="D84:E84"/>
    <mergeCell ref="G84:K84"/>
    <mergeCell ref="L84:M84"/>
    <mergeCell ref="P84:Q84"/>
    <mergeCell ref="D85:E85"/>
    <mergeCell ref="G85:K85"/>
    <mergeCell ref="L85:M85"/>
    <mergeCell ref="P85:Q85"/>
    <mergeCell ref="D86:E86"/>
    <mergeCell ref="G86:K86"/>
    <mergeCell ref="L86:M86"/>
    <mergeCell ref="P86:Q86"/>
    <mergeCell ref="D87:E87"/>
    <mergeCell ref="G87:K87"/>
    <mergeCell ref="L87:M87"/>
    <mergeCell ref="P87:Q87"/>
    <mergeCell ref="D88:E88"/>
    <mergeCell ref="G88:K88"/>
    <mergeCell ref="L88:M88"/>
    <mergeCell ref="P88:Q88"/>
    <mergeCell ref="D89:E89"/>
    <mergeCell ref="G89:K89"/>
    <mergeCell ref="L89:M89"/>
    <mergeCell ref="P89:Q89"/>
    <mergeCell ref="D90:E90"/>
    <mergeCell ref="G90:K90"/>
    <mergeCell ref="L90:M90"/>
    <mergeCell ref="P90:Q90"/>
    <mergeCell ref="D91:E91"/>
    <mergeCell ref="G91:K91"/>
    <mergeCell ref="L91:M91"/>
    <mergeCell ref="P91:Q91"/>
    <mergeCell ref="D92:E92"/>
    <mergeCell ref="G92:K92"/>
    <mergeCell ref="L92:M92"/>
    <mergeCell ref="P92:Q92"/>
    <mergeCell ref="D93:E93"/>
    <mergeCell ref="G93:K93"/>
    <mergeCell ref="L93:M93"/>
    <mergeCell ref="P93:Q93"/>
    <mergeCell ref="D94:E94"/>
    <mergeCell ref="G94:K94"/>
    <mergeCell ref="L94:M94"/>
    <mergeCell ref="P94:Q94"/>
    <mergeCell ref="D95:E95"/>
    <mergeCell ref="G95:K95"/>
    <mergeCell ref="L95:M95"/>
    <mergeCell ref="P95:Q95"/>
    <mergeCell ref="D96:E96"/>
    <mergeCell ref="G96:K96"/>
    <mergeCell ref="L96:M96"/>
    <mergeCell ref="P96:Q96"/>
    <mergeCell ref="D97:E97"/>
    <mergeCell ref="G97:K97"/>
    <mergeCell ref="L97:M97"/>
    <mergeCell ref="P97:Q97"/>
    <mergeCell ref="D98:E98"/>
    <mergeCell ref="G98:K98"/>
    <mergeCell ref="L98:M98"/>
    <mergeCell ref="P98:Q98"/>
    <mergeCell ref="A99:K99"/>
    <mergeCell ref="L99:M99"/>
    <mergeCell ref="P99:Q99"/>
    <mergeCell ref="A100:K100"/>
    <mergeCell ref="L100:M100"/>
    <mergeCell ref="P100:Q100"/>
    <mergeCell ref="D101:E101"/>
    <mergeCell ref="G101:K101"/>
    <mergeCell ref="L101:M101"/>
    <mergeCell ref="P101:Q101"/>
    <mergeCell ref="D102:E102"/>
    <mergeCell ref="G102:K102"/>
    <mergeCell ref="L102:M102"/>
    <mergeCell ref="P102:Q102"/>
    <mergeCell ref="D103:E103"/>
    <mergeCell ref="G103:K103"/>
    <mergeCell ref="L103:M103"/>
    <mergeCell ref="P103:Q103"/>
    <mergeCell ref="D104:E104"/>
    <mergeCell ref="G104:K104"/>
    <mergeCell ref="L104:M104"/>
    <mergeCell ref="P104:Q104"/>
    <mergeCell ref="D105:E105"/>
    <mergeCell ref="G105:K105"/>
    <mergeCell ref="L105:M105"/>
    <mergeCell ref="P105:Q105"/>
    <mergeCell ref="D106:E106"/>
    <mergeCell ref="G106:K106"/>
    <mergeCell ref="L106:M106"/>
    <mergeCell ref="P106:Q106"/>
    <mergeCell ref="D107:E107"/>
    <mergeCell ref="G107:K107"/>
    <mergeCell ref="L107:M107"/>
    <mergeCell ref="P107:Q107"/>
    <mergeCell ref="D108:E108"/>
    <mergeCell ref="G108:K108"/>
    <mergeCell ref="L108:M108"/>
    <mergeCell ref="P108:Q108"/>
    <mergeCell ref="D109:E109"/>
    <mergeCell ref="G109:K109"/>
    <mergeCell ref="L109:M109"/>
    <mergeCell ref="P109:Q109"/>
    <mergeCell ref="D110:E110"/>
    <mergeCell ref="G110:K110"/>
    <mergeCell ref="L110:M110"/>
    <mergeCell ref="P110:Q110"/>
    <mergeCell ref="D111:E111"/>
    <mergeCell ref="G111:K111"/>
    <mergeCell ref="L111:M111"/>
    <mergeCell ref="P111:Q111"/>
    <mergeCell ref="D112:E112"/>
    <mergeCell ref="G112:K112"/>
    <mergeCell ref="L112:M112"/>
    <mergeCell ref="P112:Q112"/>
    <mergeCell ref="D113:E113"/>
    <mergeCell ref="G113:K113"/>
    <mergeCell ref="L113:M113"/>
    <mergeCell ref="P113:Q113"/>
    <mergeCell ref="D114:E114"/>
    <mergeCell ref="G114:K114"/>
    <mergeCell ref="L114:M114"/>
    <mergeCell ref="P114:Q114"/>
    <mergeCell ref="D115:E115"/>
    <mergeCell ref="G115:K115"/>
    <mergeCell ref="L115:M115"/>
    <mergeCell ref="P115:Q115"/>
    <mergeCell ref="D116:E116"/>
    <mergeCell ref="G116:K116"/>
    <mergeCell ref="L116:M116"/>
    <mergeCell ref="P116:Q116"/>
    <mergeCell ref="D117:E117"/>
    <mergeCell ref="G117:K117"/>
    <mergeCell ref="L117:M117"/>
    <mergeCell ref="P117:Q117"/>
    <mergeCell ref="D118:E118"/>
    <mergeCell ref="G118:K118"/>
    <mergeCell ref="L118:M118"/>
    <mergeCell ref="P118:Q118"/>
    <mergeCell ref="D119:E119"/>
    <mergeCell ref="G119:K119"/>
    <mergeCell ref="L119:M119"/>
    <mergeCell ref="P119:Q119"/>
    <mergeCell ref="D120:E120"/>
    <mergeCell ref="G120:K120"/>
    <mergeCell ref="L120:M120"/>
    <mergeCell ref="P120:Q120"/>
    <mergeCell ref="A121:K121"/>
    <mergeCell ref="L121:M121"/>
    <mergeCell ref="P121:Q121"/>
    <mergeCell ref="A122:K122"/>
    <mergeCell ref="L122:M122"/>
    <mergeCell ref="P122:Q122"/>
    <mergeCell ref="D123:E123"/>
    <mergeCell ref="G123:K123"/>
    <mergeCell ref="L123:M123"/>
    <mergeCell ref="P123:Q123"/>
    <mergeCell ref="D124:E124"/>
    <mergeCell ref="G124:K124"/>
    <mergeCell ref="L124:M124"/>
    <mergeCell ref="P124:Q124"/>
    <mergeCell ref="D125:E125"/>
    <mergeCell ref="G125:K125"/>
    <mergeCell ref="L125:M125"/>
    <mergeCell ref="P125:Q125"/>
    <mergeCell ref="D126:E126"/>
    <mergeCell ref="G126:K126"/>
    <mergeCell ref="L126:M126"/>
    <mergeCell ref="P126:Q126"/>
    <mergeCell ref="D127:E127"/>
    <mergeCell ref="G127:K127"/>
    <mergeCell ref="L127:M127"/>
    <mergeCell ref="P127:Q127"/>
    <mergeCell ref="D128:E128"/>
    <mergeCell ref="G128:K128"/>
    <mergeCell ref="L128:M128"/>
    <mergeCell ref="P128:Q128"/>
    <mergeCell ref="D129:E129"/>
    <mergeCell ref="G129:K129"/>
    <mergeCell ref="L129:M129"/>
    <mergeCell ref="P129:Q129"/>
    <mergeCell ref="D130:E130"/>
    <mergeCell ref="G130:K130"/>
    <mergeCell ref="L130:M130"/>
    <mergeCell ref="P130:Q130"/>
    <mergeCell ref="D131:E131"/>
    <mergeCell ref="G131:K131"/>
    <mergeCell ref="L131:M131"/>
    <mergeCell ref="P131:Q131"/>
    <mergeCell ref="D132:E132"/>
    <mergeCell ref="G132:K132"/>
    <mergeCell ref="L132:M132"/>
    <mergeCell ref="P132:Q132"/>
    <mergeCell ref="D133:E133"/>
    <mergeCell ref="G133:K133"/>
    <mergeCell ref="L133:M133"/>
    <mergeCell ref="P133:Q133"/>
    <mergeCell ref="D134:E134"/>
    <mergeCell ref="G134:K134"/>
    <mergeCell ref="L134:M134"/>
    <mergeCell ref="P134:Q134"/>
    <mergeCell ref="D135:E135"/>
    <mergeCell ref="G135:K135"/>
    <mergeCell ref="L135:M135"/>
    <mergeCell ref="P135:Q135"/>
    <mergeCell ref="D136:E136"/>
    <mergeCell ref="G136:K136"/>
    <mergeCell ref="L136:M136"/>
    <mergeCell ref="P136:Q136"/>
    <mergeCell ref="D137:E137"/>
    <mergeCell ref="G137:K137"/>
    <mergeCell ref="L137:M137"/>
    <mergeCell ref="P137:Q137"/>
    <mergeCell ref="D138:E138"/>
    <mergeCell ref="G138:K138"/>
    <mergeCell ref="L138:M138"/>
    <mergeCell ref="P138:Q138"/>
    <mergeCell ref="D139:E139"/>
    <mergeCell ref="G139:K139"/>
    <mergeCell ref="L139:M139"/>
    <mergeCell ref="P139:Q139"/>
    <mergeCell ref="D140:E140"/>
    <mergeCell ref="G140:K140"/>
    <mergeCell ref="L140:M140"/>
    <mergeCell ref="P140:Q140"/>
    <mergeCell ref="D141:E141"/>
    <mergeCell ref="G141:K141"/>
    <mergeCell ref="L141:M141"/>
    <mergeCell ref="P141:Q141"/>
    <mergeCell ref="D142:E142"/>
    <mergeCell ref="G142:K142"/>
    <mergeCell ref="L142:M142"/>
    <mergeCell ref="P142:Q142"/>
    <mergeCell ref="D143:E143"/>
    <mergeCell ref="G143:K143"/>
    <mergeCell ref="L143:M143"/>
    <mergeCell ref="P143:Q143"/>
    <mergeCell ref="A144:K144"/>
    <mergeCell ref="L144:M144"/>
    <mergeCell ref="P144:Q144"/>
    <mergeCell ref="A145:K145"/>
    <mergeCell ref="L145:M145"/>
    <mergeCell ref="P145:Q145"/>
    <mergeCell ref="D146:E146"/>
    <mergeCell ref="G146:K146"/>
    <mergeCell ref="L146:M146"/>
    <mergeCell ref="P146:Q146"/>
    <mergeCell ref="D147:E147"/>
    <mergeCell ref="G147:K147"/>
    <mergeCell ref="L147:M147"/>
    <mergeCell ref="P147:Q147"/>
    <mergeCell ref="D148:E148"/>
    <mergeCell ref="G148:K148"/>
    <mergeCell ref="L148:M148"/>
    <mergeCell ref="P148:Q148"/>
    <mergeCell ref="D149:E149"/>
    <mergeCell ref="G149:K149"/>
    <mergeCell ref="L149:M149"/>
    <mergeCell ref="P149:Q149"/>
    <mergeCell ref="D150:E150"/>
    <mergeCell ref="G150:K150"/>
    <mergeCell ref="L150:M150"/>
    <mergeCell ref="P150:Q150"/>
    <mergeCell ref="D151:E151"/>
    <mergeCell ref="G151:K151"/>
    <mergeCell ref="L151:M151"/>
    <mergeCell ref="P151:Q151"/>
    <mergeCell ref="D152:E152"/>
    <mergeCell ref="G152:K152"/>
    <mergeCell ref="L152:M152"/>
    <mergeCell ref="P152:Q152"/>
    <mergeCell ref="D153:E153"/>
    <mergeCell ref="G153:K153"/>
    <mergeCell ref="L153:M153"/>
    <mergeCell ref="P153:Q153"/>
    <mergeCell ref="D154:E154"/>
    <mergeCell ref="G154:K154"/>
    <mergeCell ref="L154:M154"/>
    <mergeCell ref="P154:Q154"/>
    <mergeCell ref="D155:E155"/>
    <mergeCell ref="G155:K155"/>
    <mergeCell ref="L155:M155"/>
    <mergeCell ref="P155:Q155"/>
    <mergeCell ref="D156:E156"/>
    <mergeCell ref="G156:K156"/>
    <mergeCell ref="L156:M156"/>
    <mergeCell ref="P156:Q156"/>
    <mergeCell ref="D157:E157"/>
    <mergeCell ref="G157:K157"/>
    <mergeCell ref="L157:M157"/>
    <mergeCell ref="P157:Q157"/>
    <mergeCell ref="D158:E158"/>
    <mergeCell ref="G158:K158"/>
    <mergeCell ref="L158:M158"/>
    <mergeCell ref="P158:Q158"/>
    <mergeCell ref="D159:E159"/>
    <mergeCell ref="G159:K159"/>
    <mergeCell ref="L159:M159"/>
    <mergeCell ref="P159:Q159"/>
    <mergeCell ref="D160:E160"/>
    <mergeCell ref="G160:K160"/>
    <mergeCell ref="L160:M160"/>
    <mergeCell ref="P160:Q160"/>
    <mergeCell ref="D161:E161"/>
    <mergeCell ref="G161:K161"/>
    <mergeCell ref="L161:M161"/>
    <mergeCell ref="P161:Q161"/>
    <mergeCell ref="D162:E162"/>
    <mergeCell ref="G162:K162"/>
    <mergeCell ref="L162:M162"/>
    <mergeCell ref="P162:Q162"/>
    <mergeCell ref="D163:E163"/>
    <mergeCell ref="G163:K163"/>
    <mergeCell ref="L163:M163"/>
    <mergeCell ref="P163:Q163"/>
    <mergeCell ref="A164:K164"/>
    <mergeCell ref="L164:M164"/>
    <mergeCell ref="P164:Q164"/>
    <mergeCell ref="A165:K165"/>
    <mergeCell ref="L165:M165"/>
    <mergeCell ref="P165:Q165"/>
    <mergeCell ref="D166:E166"/>
    <mergeCell ref="G166:K166"/>
    <mergeCell ref="L166:M166"/>
    <mergeCell ref="P166:Q166"/>
    <mergeCell ref="D167:E167"/>
    <mergeCell ref="G167:K167"/>
    <mergeCell ref="L167:M167"/>
    <mergeCell ref="P167:Q167"/>
    <mergeCell ref="D168:E168"/>
    <mergeCell ref="G168:K168"/>
    <mergeCell ref="L168:M168"/>
    <mergeCell ref="P168:Q168"/>
    <mergeCell ref="D169:E169"/>
    <mergeCell ref="G169:K169"/>
    <mergeCell ref="L169:M169"/>
    <mergeCell ref="P169:Q169"/>
    <mergeCell ref="D170:E170"/>
    <mergeCell ref="G170:K170"/>
    <mergeCell ref="L170:M170"/>
    <mergeCell ref="P170:Q170"/>
    <mergeCell ref="D171:E171"/>
    <mergeCell ref="G171:K171"/>
    <mergeCell ref="L171:M171"/>
    <mergeCell ref="P171:Q171"/>
    <mergeCell ref="D172:E172"/>
    <mergeCell ref="G172:K172"/>
    <mergeCell ref="L172:M172"/>
    <mergeCell ref="P172:Q172"/>
    <mergeCell ref="D173:E173"/>
    <mergeCell ref="G173:K173"/>
    <mergeCell ref="L173:M173"/>
    <mergeCell ref="P173:Q173"/>
    <mergeCell ref="D174:E174"/>
    <mergeCell ref="G174:K174"/>
    <mergeCell ref="L174:M174"/>
    <mergeCell ref="P174:Q174"/>
    <mergeCell ref="D175:E175"/>
    <mergeCell ref="G175:K175"/>
    <mergeCell ref="L175:M175"/>
    <mergeCell ref="P175:Q175"/>
    <mergeCell ref="D176:E176"/>
    <mergeCell ref="G176:K176"/>
    <mergeCell ref="L176:M176"/>
    <mergeCell ref="P176:Q176"/>
    <mergeCell ref="D177:E177"/>
    <mergeCell ref="G177:K177"/>
    <mergeCell ref="L177:M177"/>
    <mergeCell ref="P177:Q177"/>
    <mergeCell ref="D178:E178"/>
    <mergeCell ref="G178:K178"/>
    <mergeCell ref="L178:M178"/>
    <mergeCell ref="P178:Q178"/>
    <mergeCell ref="D179:E179"/>
    <mergeCell ref="G179:K179"/>
    <mergeCell ref="L179:M179"/>
    <mergeCell ref="P179:Q179"/>
    <mergeCell ref="D180:E180"/>
    <mergeCell ref="G180:K180"/>
    <mergeCell ref="L180:M180"/>
    <mergeCell ref="P180:Q180"/>
    <mergeCell ref="D181:E181"/>
    <mergeCell ref="G181:K181"/>
    <mergeCell ref="L181:M181"/>
    <mergeCell ref="P181:Q181"/>
    <mergeCell ref="D182:E182"/>
    <mergeCell ref="G182:K182"/>
    <mergeCell ref="L182:M182"/>
    <mergeCell ref="P182:Q182"/>
    <mergeCell ref="D183:E183"/>
    <mergeCell ref="G183:K183"/>
    <mergeCell ref="L183:M183"/>
    <mergeCell ref="P183:Q183"/>
    <mergeCell ref="A184:K184"/>
    <mergeCell ref="L184:M184"/>
    <mergeCell ref="P184:Q184"/>
    <mergeCell ref="A185:K185"/>
    <mergeCell ref="L185:M185"/>
    <mergeCell ref="P185:Q185"/>
    <mergeCell ref="D186:E186"/>
    <mergeCell ref="G186:K186"/>
    <mergeCell ref="L186:M186"/>
    <mergeCell ref="P186:Q186"/>
    <mergeCell ref="D187:E187"/>
    <mergeCell ref="G187:K187"/>
    <mergeCell ref="L187:M187"/>
    <mergeCell ref="P187:Q187"/>
    <mergeCell ref="D188:E188"/>
    <mergeCell ref="G188:K188"/>
    <mergeCell ref="L188:M188"/>
    <mergeCell ref="P188:Q188"/>
    <mergeCell ref="D189:E189"/>
    <mergeCell ref="G189:K189"/>
    <mergeCell ref="L189:M189"/>
    <mergeCell ref="P189:Q189"/>
    <mergeCell ref="D190:E190"/>
    <mergeCell ref="G190:K190"/>
    <mergeCell ref="L190:M190"/>
    <mergeCell ref="P190:Q190"/>
    <mergeCell ref="D191:E191"/>
    <mergeCell ref="G191:K191"/>
    <mergeCell ref="L191:M191"/>
    <mergeCell ref="P191:Q191"/>
    <mergeCell ref="D192:E192"/>
    <mergeCell ref="G192:K192"/>
    <mergeCell ref="L192:M192"/>
    <mergeCell ref="P192:Q192"/>
    <mergeCell ref="D193:E193"/>
    <mergeCell ref="G193:K193"/>
    <mergeCell ref="L193:M193"/>
    <mergeCell ref="P193:Q193"/>
    <mergeCell ref="D194:E194"/>
    <mergeCell ref="G194:K194"/>
    <mergeCell ref="L194:M194"/>
    <mergeCell ref="P194:Q194"/>
    <mergeCell ref="D195:E195"/>
    <mergeCell ref="G195:K195"/>
    <mergeCell ref="L195:M195"/>
    <mergeCell ref="P195:Q195"/>
    <mergeCell ref="D196:E196"/>
    <mergeCell ref="G196:K196"/>
    <mergeCell ref="L196:M196"/>
    <mergeCell ref="P196:Q196"/>
    <mergeCell ref="D197:E197"/>
    <mergeCell ref="G197:K197"/>
    <mergeCell ref="L197:M197"/>
    <mergeCell ref="P197:Q197"/>
    <mergeCell ref="D198:E198"/>
    <mergeCell ref="G198:K198"/>
    <mergeCell ref="L198:M198"/>
    <mergeCell ref="P198:Q198"/>
    <mergeCell ref="D199:E199"/>
    <mergeCell ref="G199:K199"/>
    <mergeCell ref="L199:M199"/>
    <mergeCell ref="P199:Q199"/>
    <mergeCell ref="D200:E200"/>
    <mergeCell ref="G200:K200"/>
    <mergeCell ref="L200:M200"/>
    <mergeCell ref="P200:Q200"/>
    <mergeCell ref="D201:E201"/>
    <mergeCell ref="G201:K201"/>
    <mergeCell ref="L201:M201"/>
    <mergeCell ref="P201:Q201"/>
    <mergeCell ref="D202:E202"/>
    <mergeCell ref="G202:K202"/>
    <mergeCell ref="L202:M202"/>
    <mergeCell ref="P202:Q202"/>
    <mergeCell ref="D203:E203"/>
    <mergeCell ref="G203:K203"/>
    <mergeCell ref="L203:M203"/>
    <mergeCell ref="P203:Q203"/>
    <mergeCell ref="D204:E204"/>
    <mergeCell ref="G204:K204"/>
    <mergeCell ref="L204:M204"/>
    <mergeCell ref="P204:Q204"/>
    <mergeCell ref="A205:K205"/>
    <mergeCell ref="L205:M205"/>
    <mergeCell ref="P205:Q205"/>
    <mergeCell ref="A206:K206"/>
    <mergeCell ref="L206:M206"/>
    <mergeCell ref="P206:Q206"/>
    <mergeCell ref="D207:E207"/>
    <mergeCell ref="G207:K207"/>
    <mergeCell ref="L207:M207"/>
    <mergeCell ref="P207:Q207"/>
    <mergeCell ref="D208:E208"/>
    <mergeCell ref="G208:K208"/>
    <mergeCell ref="L208:M208"/>
    <mergeCell ref="P208:Q208"/>
    <mergeCell ref="D209:E209"/>
    <mergeCell ref="G209:K209"/>
    <mergeCell ref="L209:M209"/>
    <mergeCell ref="P209:Q209"/>
    <mergeCell ref="D210:E210"/>
    <mergeCell ref="G210:K210"/>
    <mergeCell ref="L210:M210"/>
    <mergeCell ref="P210:Q210"/>
    <mergeCell ref="D211:E211"/>
    <mergeCell ref="G211:K211"/>
    <mergeCell ref="L211:M211"/>
    <mergeCell ref="P211:Q211"/>
    <mergeCell ref="D212:E212"/>
    <mergeCell ref="G212:K212"/>
    <mergeCell ref="L212:M212"/>
    <mergeCell ref="P212:Q212"/>
    <mergeCell ref="D213:E213"/>
    <mergeCell ref="G213:K213"/>
    <mergeCell ref="L213:M213"/>
    <mergeCell ref="P213:Q213"/>
    <mergeCell ref="D214:E214"/>
    <mergeCell ref="G214:K214"/>
    <mergeCell ref="L214:M214"/>
    <mergeCell ref="P214:Q214"/>
    <mergeCell ref="D215:E215"/>
    <mergeCell ref="G215:K215"/>
    <mergeCell ref="L215:M215"/>
    <mergeCell ref="P215:Q215"/>
    <mergeCell ref="D216:E216"/>
    <mergeCell ref="G216:K216"/>
    <mergeCell ref="L216:M216"/>
    <mergeCell ref="P216:Q216"/>
    <mergeCell ref="D217:E217"/>
    <mergeCell ref="G217:K217"/>
    <mergeCell ref="L217:M217"/>
    <mergeCell ref="P217:Q217"/>
    <mergeCell ref="D218:E218"/>
    <mergeCell ref="G218:K218"/>
    <mergeCell ref="L218:M218"/>
    <mergeCell ref="P218:Q218"/>
    <mergeCell ref="D219:E219"/>
    <mergeCell ref="G219:K219"/>
    <mergeCell ref="L219:M219"/>
    <mergeCell ref="P219:Q219"/>
    <mergeCell ref="D220:E220"/>
    <mergeCell ref="G220:K220"/>
    <mergeCell ref="L220:M220"/>
    <mergeCell ref="P220:Q220"/>
    <mergeCell ref="A227:K227"/>
    <mergeCell ref="L227:M227"/>
    <mergeCell ref="P227:Q227"/>
    <mergeCell ref="D228:E228"/>
    <mergeCell ref="G228:K228"/>
    <mergeCell ref="L228:M228"/>
    <mergeCell ref="P228:Q228"/>
    <mergeCell ref="D221:E221"/>
    <mergeCell ref="G221:K221"/>
    <mergeCell ref="L221:M221"/>
    <mergeCell ref="P221:Q221"/>
    <mergeCell ref="D222:E222"/>
    <mergeCell ref="G222:K222"/>
    <mergeCell ref="L222:M222"/>
    <mergeCell ref="P222:Q222"/>
    <mergeCell ref="D223:E223"/>
    <mergeCell ref="G223:K223"/>
    <mergeCell ref="L223:M223"/>
    <mergeCell ref="P223:Q223"/>
    <mergeCell ref="D224:E224"/>
    <mergeCell ref="G224:K224"/>
    <mergeCell ref="L224:M224"/>
    <mergeCell ref="P224:Q224"/>
    <mergeCell ref="D225:E225"/>
    <mergeCell ref="G225:K225"/>
    <mergeCell ref="L225:M225"/>
    <mergeCell ref="P225:Q225"/>
    <mergeCell ref="A226:K226"/>
    <mergeCell ref="L226:M226"/>
    <mergeCell ref="P226:Q226"/>
    <mergeCell ref="A233:K233"/>
    <mergeCell ref="L233:M233"/>
    <mergeCell ref="P233:Q233"/>
    <mergeCell ref="D229:E229"/>
    <mergeCell ref="G229:K229"/>
    <mergeCell ref="L229:M229"/>
    <mergeCell ref="P229:Q229"/>
    <mergeCell ref="D230:E230"/>
    <mergeCell ref="G230:K230"/>
    <mergeCell ref="L230:M230"/>
    <mergeCell ref="P230:Q230"/>
    <mergeCell ref="D231:E231"/>
    <mergeCell ref="G231:K231"/>
    <mergeCell ref="L231:M231"/>
    <mergeCell ref="P231:Q231"/>
    <mergeCell ref="A232:K232"/>
    <mergeCell ref="L232:M232"/>
    <mergeCell ref="P232:Q232"/>
  </mergeCells>
  <pageMargins left="0.17" right="0" top="0.15748031496062992" bottom="0" header="0.15748031496062992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Q144"/>
  <sheetViews>
    <sheetView tabSelected="1" topLeftCell="A94" workbookViewId="0">
      <selection activeCell="N43" sqref="N43:N44"/>
    </sheetView>
  </sheetViews>
  <sheetFormatPr baseColWidth="10" defaultRowHeight="12.75"/>
  <cols>
    <col min="1" max="1" width="5.5" customWidth="1"/>
    <col min="2" max="2" width="7" customWidth="1"/>
    <col min="3" max="3" width="4.5" customWidth="1"/>
    <col min="4" max="4" width="5.1640625" customWidth="1"/>
    <col min="5" max="5" width="4.5" hidden="1" customWidth="1"/>
    <col min="6" max="6" width="5" customWidth="1"/>
    <col min="11" max="11" width="7.6640625" customWidth="1"/>
    <col min="13" max="13" width="12.1640625" customWidth="1"/>
    <col min="14" max="14" width="18.83203125" customWidth="1"/>
    <col min="15" max="15" width="17.33203125" customWidth="1"/>
    <col min="16" max="16" width="17.6640625" customWidth="1"/>
    <col min="17" max="17" width="0.83203125" hidden="1" customWidth="1"/>
  </cols>
  <sheetData>
    <row r="2" spans="1:17" ht="15" customHeight="1">
      <c r="A2" s="271" t="s">
        <v>451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1:17" ht="15" customHeight="1">
      <c r="A3" s="271" t="s">
        <v>452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</row>
    <row r="4" spans="1:17" ht="14.25" customHeight="1">
      <c r="A4" s="272" t="s">
        <v>453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</row>
    <row r="5" spans="1:17" ht="15" customHeight="1">
      <c r="A5" s="271" t="s">
        <v>454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</row>
    <row r="6" spans="1:17" ht="15" customHeight="1">
      <c r="A6" s="271" t="s">
        <v>455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</row>
    <row r="7" spans="1:17" ht="15" customHeight="1">
      <c r="A7" s="271" t="s">
        <v>456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</row>
    <row r="8" spans="1:17" ht="15">
      <c r="A8" s="91"/>
      <c r="B8" s="91"/>
      <c r="C8" s="91"/>
      <c r="D8" s="91"/>
      <c r="E8" s="91"/>
      <c r="F8" s="91"/>
      <c r="G8" s="91"/>
      <c r="H8" s="91"/>
      <c r="I8" s="91"/>
    </row>
    <row r="9" spans="1:17" ht="22.5">
      <c r="A9" s="252" t="s">
        <v>461</v>
      </c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</row>
    <row r="10" spans="1:17" ht="22.5">
      <c r="A10" s="252" t="s">
        <v>462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</row>
    <row r="11" spans="1:17" ht="23.25" thickBot="1">
      <c r="A11" s="266" t="s">
        <v>305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</row>
    <row r="12" spans="1:17" ht="18.75" customHeight="1" thickTop="1" thickBot="1">
      <c r="A12" s="253" t="s">
        <v>296</v>
      </c>
      <c r="B12" s="255" t="s">
        <v>106</v>
      </c>
      <c r="C12" s="257" t="s">
        <v>297</v>
      </c>
      <c r="D12" s="258"/>
      <c r="E12" s="258"/>
      <c r="F12" s="258"/>
      <c r="G12" s="378" t="s">
        <v>460</v>
      </c>
      <c r="H12" s="379"/>
      <c r="I12" s="379"/>
      <c r="J12" s="379"/>
      <c r="K12" s="380"/>
      <c r="L12" s="384" t="s">
        <v>301</v>
      </c>
      <c r="M12" s="380"/>
      <c r="N12" s="385" t="s">
        <v>302</v>
      </c>
      <c r="O12" s="385" t="s">
        <v>303</v>
      </c>
      <c r="P12" s="371" t="s">
        <v>295</v>
      </c>
      <c r="Q12" s="372"/>
    </row>
    <row r="13" spans="1:17" ht="48.75" customHeight="1" thickTop="1" thickBot="1">
      <c r="A13" s="377"/>
      <c r="B13" s="256"/>
      <c r="C13" s="92" t="s">
        <v>338</v>
      </c>
      <c r="D13" s="264" t="s">
        <v>285</v>
      </c>
      <c r="E13" s="265"/>
      <c r="F13" s="93" t="s">
        <v>105</v>
      </c>
      <c r="G13" s="381"/>
      <c r="H13" s="382"/>
      <c r="I13" s="382"/>
      <c r="J13" s="382"/>
      <c r="K13" s="383"/>
      <c r="L13" s="381"/>
      <c r="M13" s="383"/>
      <c r="N13" s="386"/>
      <c r="O13" s="386"/>
      <c r="P13" s="373"/>
      <c r="Q13" s="374"/>
    </row>
    <row r="14" spans="1:17" ht="17.25" customHeight="1" thickTop="1" thickBot="1">
      <c r="A14" s="397"/>
      <c r="B14" s="313"/>
      <c r="C14" s="393">
        <v>10</v>
      </c>
      <c r="D14" s="481"/>
      <c r="E14" s="94"/>
      <c r="F14" s="478"/>
      <c r="G14" s="387" t="s">
        <v>341</v>
      </c>
      <c r="H14" s="388"/>
      <c r="I14" s="388"/>
      <c r="J14" s="388"/>
      <c r="K14" s="389"/>
      <c r="L14" s="502"/>
      <c r="M14" s="503"/>
      <c r="N14" s="508"/>
      <c r="O14" s="508"/>
      <c r="P14" s="484"/>
      <c r="Q14" s="485"/>
    </row>
    <row r="15" spans="1:17" ht="18.75" customHeight="1" thickTop="1" thickBot="1">
      <c r="A15" s="398"/>
      <c r="B15" s="396"/>
      <c r="C15" s="394"/>
      <c r="D15" s="482"/>
      <c r="E15" s="94"/>
      <c r="F15" s="479"/>
      <c r="G15" s="390" t="s">
        <v>342</v>
      </c>
      <c r="H15" s="391"/>
      <c r="I15" s="391"/>
      <c r="J15" s="391"/>
      <c r="K15" s="392"/>
      <c r="L15" s="504"/>
      <c r="M15" s="505"/>
      <c r="N15" s="509"/>
      <c r="O15" s="509"/>
      <c r="P15" s="486"/>
      <c r="Q15" s="487"/>
    </row>
    <row r="16" spans="1:17" ht="14.25" customHeight="1" thickTop="1" thickBot="1">
      <c r="A16" s="399"/>
      <c r="B16" s="314"/>
      <c r="C16" s="395"/>
      <c r="D16" s="483"/>
      <c r="E16" s="139"/>
      <c r="F16" s="480"/>
      <c r="G16" s="375" t="s">
        <v>343</v>
      </c>
      <c r="H16" s="376"/>
      <c r="I16" s="376"/>
      <c r="J16" s="376"/>
      <c r="K16" s="376"/>
      <c r="L16" s="506"/>
      <c r="M16" s="507"/>
      <c r="N16" s="510"/>
      <c r="O16" s="510"/>
      <c r="P16" s="488"/>
      <c r="Q16" s="489"/>
    </row>
    <row r="17" spans="1:17" ht="12.75" customHeight="1" thickTop="1">
      <c r="A17" s="313"/>
      <c r="B17" s="313"/>
      <c r="C17" s="332"/>
      <c r="D17" s="492">
        <v>10</v>
      </c>
      <c r="E17" s="493"/>
      <c r="F17" s="490"/>
      <c r="G17" s="421" t="s">
        <v>340</v>
      </c>
      <c r="H17" s="521"/>
      <c r="I17" s="521"/>
      <c r="J17" s="521"/>
      <c r="K17" s="522"/>
      <c r="L17" s="275"/>
      <c r="M17" s="276"/>
      <c r="N17" s="508"/>
      <c r="O17" s="311"/>
      <c r="P17" s="275"/>
      <c r="Q17" s="276"/>
    </row>
    <row r="18" spans="1:17" ht="12" customHeight="1" thickBot="1">
      <c r="A18" s="314"/>
      <c r="B18" s="314"/>
      <c r="C18" s="333"/>
      <c r="D18" s="494"/>
      <c r="E18" s="495"/>
      <c r="F18" s="491"/>
      <c r="G18" s="523" t="s">
        <v>339</v>
      </c>
      <c r="H18" s="524"/>
      <c r="I18" s="524"/>
      <c r="J18" s="524"/>
      <c r="K18" s="524"/>
      <c r="L18" s="277"/>
      <c r="M18" s="278"/>
      <c r="N18" s="510"/>
      <c r="O18" s="312"/>
      <c r="P18" s="277"/>
      <c r="Q18" s="278"/>
    </row>
    <row r="19" spans="1:17" ht="10.5" customHeight="1" thickTop="1">
      <c r="A19" s="311"/>
      <c r="B19" s="313"/>
      <c r="C19" s="311"/>
      <c r="D19" s="334"/>
      <c r="E19" s="298"/>
      <c r="F19" s="332">
        <v>20</v>
      </c>
      <c r="G19" s="525" t="s">
        <v>344</v>
      </c>
      <c r="H19" s="313"/>
      <c r="I19" s="313"/>
      <c r="J19" s="313"/>
      <c r="K19" s="313"/>
      <c r="L19" s="275"/>
      <c r="M19" s="276"/>
      <c r="N19" s="273"/>
      <c r="O19" s="273"/>
      <c r="P19" s="275"/>
      <c r="Q19" s="276"/>
    </row>
    <row r="20" spans="1:17" ht="17.25" customHeight="1" thickBot="1">
      <c r="A20" s="312"/>
      <c r="B20" s="314"/>
      <c r="C20" s="312"/>
      <c r="D20" s="299"/>
      <c r="E20" s="300"/>
      <c r="F20" s="333"/>
      <c r="G20" s="433" t="s">
        <v>345</v>
      </c>
      <c r="H20" s="433"/>
      <c r="I20" s="433"/>
      <c r="J20" s="433"/>
      <c r="K20" s="433"/>
      <c r="L20" s="277"/>
      <c r="M20" s="278"/>
      <c r="N20" s="274"/>
      <c r="O20" s="274"/>
      <c r="P20" s="277"/>
      <c r="Q20" s="278"/>
    </row>
    <row r="21" spans="1:17" ht="15.75" customHeight="1" thickTop="1">
      <c r="A21" s="311"/>
      <c r="B21" s="311">
        <v>5113</v>
      </c>
      <c r="C21" s="311"/>
      <c r="D21" s="526"/>
      <c r="E21" s="527"/>
      <c r="F21" s="347">
        <v>21</v>
      </c>
      <c r="G21" s="405" t="s">
        <v>346</v>
      </c>
      <c r="H21" s="346"/>
      <c r="I21" s="346"/>
      <c r="J21" s="346"/>
      <c r="K21" s="346"/>
      <c r="L21" s="275"/>
      <c r="M21" s="276"/>
      <c r="N21" s="273"/>
      <c r="O21" s="273"/>
      <c r="P21" s="275"/>
      <c r="Q21" s="276"/>
    </row>
    <row r="22" spans="1:17" ht="14.25" customHeight="1" thickBot="1">
      <c r="A22" s="312"/>
      <c r="B22" s="312"/>
      <c r="C22" s="312"/>
      <c r="D22" s="528"/>
      <c r="E22" s="529"/>
      <c r="F22" s="348"/>
      <c r="G22" s="327" t="s">
        <v>347</v>
      </c>
      <c r="H22" s="328"/>
      <c r="I22" s="328"/>
      <c r="J22" s="328"/>
      <c r="K22" s="328"/>
      <c r="L22" s="277"/>
      <c r="M22" s="278"/>
      <c r="N22" s="274"/>
      <c r="O22" s="274"/>
      <c r="P22" s="277"/>
      <c r="Q22" s="278"/>
    </row>
    <row r="23" spans="1:17" ht="10.5" customHeight="1" thickTop="1">
      <c r="A23" s="311"/>
      <c r="B23" s="313">
        <v>5113</v>
      </c>
      <c r="C23" s="311"/>
      <c r="D23" s="334"/>
      <c r="E23" s="298"/>
      <c r="F23" s="332">
        <v>22</v>
      </c>
      <c r="G23" s="345" t="s">
        <v>348</v>
      </c>
      <c r="H23" s="346"/>
      <c r="I23" s="346"/>
      <c r="J23" s="346"/>
      <c r="K23" s="346"/>
      <c r="L23" s="275"/>
      <c r="M23" s="276"/>
      <c r="N23" s="309"/>
      <c r="O23" s="309"/>
      <c r="P23" s="275"/>
      <c r="Q23" s="276"/>
    </row>
    <row r="24" spans="1:17" ht="13.5" customHeight="1" thickBot="1">
      <c r="A24" s="312"/>
      <c r="B24" s="314"/>
      <c r="C24" s="312"/>
      <c r="D24" s="299"/>
      <c r="E24" s="300"/>
      <c r="F24" s="333"/>
      <c r="G24" s="327" t="s">
        <v>349</v>
      </c>
      <c r="H24" s="328"/>
      <c r="I24" s="328"/>
      <c r="J24" s="328"/>
      <c r="K24" s="328"/>
      <c r="L24" s="277"/>
      <c r="M24" s="278"/>
      <c r="N24" s="310"/>
      <c r="O24" s="310"/>
      <c r="P24" s="277"/>
      <c r="Q24" s="278"/>
    </row>
    <row r="25" spans="1:17" ht="17.25" thickTop="1" thickBot="1">
      <c r="A25" s="130"/>
      <c r="B25" s="130"/>
      <c r="C25" s="130"/>
      <c r="D25" s="338"/>
      <c r="E25" s="338"/>
      <c r="F25" s="130"/>
      <c r="G25" s="403" t="s">
        <v>350</v>
      </c>
      <c r="H25" s="403"/>
      <c r="I25" s="403"/>
      <c r="J25" s="403"/>
      <c r="K25" s="403"/>
      <c r="L25" s="404"/>
      <c r="M25" s="404"/>
      <c r="N25" s="143"/>
      <c r="O25" s="143"/>
      <c r="P25" s="344"/>
      <c r="Q25" s="344"/>
    </row>
    <row r="26" spans="1:17" ht="17.25" thickTop="1" thickBot="1">
      <c r="A26" s="131"/>
      <c r="B26" s="131"/>
      <c r="C26" s="131"/>
      <c r="D26" s="402"/>
      <c r="E26" s="402"/>
      <c r="F26" s="132"/>
      <c r="G26" s="452" t="s">
        <v>351</v>
      </c>
      <c r="H26" s="453"/>
      <c r="I26" s="453"/>
      <c r="J26" s="453"/>
      <c r="K26" s="454"/>
      <c r="L26" s="425"/>
      <c r="M26" s="425"/>
      <c r="N26" s="133"/>
      <c r="O26" s="133"/>
      <c r="P26" s="427"/>
      <c r="Q26" s="427"/>
    </row>
    <row r="27" spans="1:17" ht="15" customHeight="1" thickTop="1">
      <c r="A27" s="311"/>
      <c r="B27" s="313"/>
      <c r="C27" s="311">
        <v>20</v>
      </c>
      <c r="D27" s="334"/>
      <c r="E27" s="298"/>
      <c r="F27" s="332"/>
      <c r="G27" s="428" t="s">
        <v>352</v>
      </c>
      <c r="H27" s="407"/>
      <c r="I27" s="407"/>
      <c r="J27" s="407"/>
      <c r="K27" s="407"/>
      <c r="L27" s="437"/>
      <c r="M27" s="438"/>
      <c r="N27" s="273"/>
      <c r="O27" s="273"/>
      <c r="P27" s="334"/>
      <c r="Q27" s="298"/>
    </row>
    <row r="28" spans="1:17" ht="13.5" customHeight="1" thickBot="1">
      <c r="A28" s="312"/>
      <c r="B28" s="314"/>
      <c r="C28" s="312"/>
      <c r="D28" s="299"/>
      <c r="E28" s="300"/>
      <c r="F28" s="333"/>
      <c r="G28" s="414" t="s">
        <v>353</v>
      </c>
      <c r="H28" s="415"/>
      <c r="I28" s="415"/>
      <c r="J28" s="415"/>
      <c r="K28" s="415"/>
      <c r="L28" s="439"/>
      <c r="M28" s="440"/>
      <c r="N28" s="274"/>
      <c r="O28" s="274"/>
      <c r="P28" s="299"/>
      <c r="Q28" s="300"/>
    </row>
    <row r="29" spans="1:17" ht="15.75" customHeight="1" thickTop="1">
      <c r="A29" s="311"/>
      <c r="B29" s="313"/>
      <c r="C29" s="311"/>
      <c r="D29" s="334">
        <v>10</v>
      </c>
      <c r="E29" s="298"/>
      <c r="F29" s="332"/>
      <c r="G29" s="345" t="s">
        <v>354</v>
      </c>
      <c r="H29" s="346"/>
      <c r="I29" s="346"/>
      <c r="J29" s="346"/>
      <c r="K29" s="346"/>
      <c r="L29" s="437"/>
      <c r="M29" s="438"/>
      <c r="N29" s="319"/>
      <c r="O29" s="319"/>
      <c r="P29" s="334"/>
      <c r="Q29" s="298"/>
    </row>
    <row r="30" spans="1:17" ht="12.75" customHeight="1" thickBot="1">
      <c r="A30" s="312"/>
      <c r="B30" s="314"/>
      <c r="C30" s="312"/>
      <c r="D30" s="299"/>
      <c r="E30" s="300"/>
      <c r="F30" s="333"/>
      <c r="G30" s="327" t="s">
        <v>355</v>
      </c>
      <c r="H30" s="328"/>
      <c r="I30" s="328"/>
      <c r="J30" s="328"/>
      <c r="K30" s="328"/>
      <c r="L30" s="439"/>
      <c r="M30" s="440"/>
      <c r="N30" s="320"/>
      <c r="O30" s="320"/>
      <c r="P30" s="299"/>
      <c r="Q30" s="300"/>
    </row>
    <row r="31" spans="1:17" ht="14.25" customHeight="1" thickTop="1">
      <c r="A31" s="349"/>
      <c r="B31" s="349"/>
      <c r="C31" s="349"/>
      <c r="D31" s="357"/>
      <c r="E31" s="358"/>
      <c r="F31" s="349">
        <v>30</v>
      </c>
      <c r="G31" s="329" t="s">
        <v>356</v>
      </c>
      <c r="H31" s="400"/>
      <c r="I31" s="400"/>
      <c r="J31" s="400"/>
      <c r="K31" s="401"/>
      <c r="L31" s="361"/>
      <c r="M31" s="362"/>
      <c r="N31" s="273"/>
      <c r="O31" s="273"/>
      <c r="P31" s="334"/>
      <c r="Q31" s="298"/>
    </row>
    <row r="32" spans="1:17" ht="13.5" customHeight="1" thickBot="1">
      <c r="A32" s="350"/>
      <c r="B32" s="350"/>
      <c r="C32" s="350"/>
      <c r="D32" s="359"/>
      <c r="E32" s="360"/>
      <c r="F32" s="350"/>
      <c r="G32" s="461" t="s">
        <v>357</v>
      </c>
      <c r="H32" s="530"/>
      <c r="I32" s="530"/>
      <c r="J32" s="530"/>
      <c r="K32" s="531"/>
      <c r="L32" s="363"/>
      <c r="M32" s="364"/>
      <c r="N32" s="274"/>
      <c r="O32" s="274"/>
      <c r="P32" s="299"/>
      <c r="Q32" s="300"/>
    </row>
    <row r="33" spans="1:17" ht="12" customHeight="1" thickTop="1">
      <c r="A33" s="311"/>
      <c r="B33" s="332">
        <v>5112</v>
      </c>
      <c r="C33" s="311"/>
      <c r="D33" s="334"/>
      <c r="E33" s="298"/>
      <c r="F33" s="332">
        <v>31</v>
      </c>
      <c r="G33" s="345" t="s">
        <v>358</v>
      </c>
      <c r="H33" s="346"/>
      <c r="I33" s="346"/>
      <c r="J33" s="346"/>
      <c r="K33" s="346"/>
      <c r="L33" s="361"/>
      <c r="M33" s="362"/>
      <c r="N33" s="273"/>
      <c r="O33" s="273"/>
      <c r="P33" s="334"/>
      <c r="Q33" s="298"/>
    </row>
    <row r="34" spans="1:17" ht="13.5" thickBot="1">
      <c r="A34" s="312"/>
      <c r="B34" s="333"/>
      <c r="C34" s="312"/>
      <c r="D34" s="299"/>
      <c r="E34" s="300"/>
      <c r="F34" s="333"/>
      <c r="G34" s="327" t="s">
        <v>359</v>
      </c>
      <c r="H34" s="328"/>
      <c r="I34" s="328"/>
      <c r="J34" s="328"/>
      <c r="K34" s="328"/>
      <c r="L34" s="363"/>
      <c r="M34" s="364"/>
      <c r="N34" s="274"/>
      <c r="O34" s="274"/>
      <c r="P34" s="299"/>
      <c r="Q34" s="300"/>
    </row>
    <row r="35" spans="1:17" ht="12" customHeight="1" thickTop="1">
      <c r="A35" s="311"/>
      <c r="B35" s="332">
        <v>5113</v>
      </c>
      <c r="C35" s="311"/>
      <c r="D35" s="334"/>
      <c r="E35" s="298"/>
      <c r="F35" s="332">
        <v>32</v>
      </c>
      <c r="G35" s="345" t="s">
        <v>360</v>
      </c>
      <c r="H35" s="346"/>
      <c r="I35" s="346"/>
      <c r="J35" s="346"/>
      <c r="K35" s="346"/>
      <c r="L35" s="315"/>
      <c r="M35" s="316"/>
      <c r="N35" s="309"/>
      <c r="O35" s="309"/>
      <c r="P35" s="334"/>
      <c r="Q35" s="298"/>
    </row>
    <row r="36" spans="1:17" ht="12" customHeight="1" thickBot="1">
      <c r="A36" s="312"/>
      <c r="B36" s="333"/>
      <c r="C36" s="312"/>
      <c r="D36" s="299"/>
      <c r="E36" s="300"/>
      <c r="F36" s="333"/>
      <c r="G36" s="327" t="s">
        <v>361</v>
      </c>
      <c r="H36" s="328"/>
      <c r="I36" s="328"/>
      <c r="J36" s="328"/>
      <c r="K36" s="328"/>
      <c r="L36" s="317"/>
      <c r="M36" s="318"/>
      <c r="N36" s="310"/>
      <c r="O36" s="310"/>
      <c r="P36" s="299"/>
      <c r="Q36" s="300"/>
    </row>
    <row r="37" spans="1:17" ht="17.25" customHeight="1" thickTop="1" thickBot="1">
      <c r="A37" s="140"/>
      <c r="B37" s="140"/>
      <c r="C37" s="140"/>
      <c r="D37" s="140"/>
      <c r="E37" s="140"/>
      <c r="F37" s="140"/>
      <c r="G37" s="418" t="s">
        <v>350</v>
      </c>
      <c r="H37" s="418"/>
      <c r="I37" s="418"/>
      <c r="J37" s="418"/>
      <c r="K37" s="419"/>
      <c r="L37" s="404"/>
      <c r="M37" s="404"/>
      <c r="N37" s="127"/>
      <c r="O37" s="147"/>
      <c r="P37" s="343"/>
      <c r="Q37" s="344"/>
    </row>
    <row r="38" spans="1:17" ht="17.25" customHeight="1" thickTop="1" thickBot="1">
      <c r="A38" s="141"/>
      <c r="B38" s="141"/>
      <c r="C38" s="141"/>
      <c r="D38" s="141"/>
      <c r="E38" s="141"/>
      <c r="F38" s="141"/>
      <c r="G38" s="416" t="s">
        <v>362</v>
      </c>
      <c r="H38" s="416"/>
      <c r="I38" s="416"/>
      <c r="J38" s="416"/>
      <c r="K38" s="417"/>
      <c r="L38" s="457"/>
      <c r="M38" s="457"/>
      <c r="N38" s="144"/>
      <c r="O38" s="144"/>
      <c r="P38" s="426"/>
      <c r="Q38" s="427"/>
    </row>
    <row r="39" spans="1:17" ht="14.25" customHeight="1" thickTop="1">
      <c r="A39" s="349"/>
      <c r="B39" s="349"/>
      <c r="C39" s="349">
        <v>30</v>
      </c>
      <c r="D39" s="357"/>
      <c r="E39" s="358"/>
      <c r="F39" s="332"/>
      <c r="G39" s="406" t="s">
        <v>363</v>
      </c>
      <c r="H39" s="407"/>
      <c r="I39" s="407"/>
      <c r="J39" s="407"/>
      <c r="K39" s="407"/>
      <c r="L39" s="408"/>
      <c r="M39" s="409"/>
      <c r="N39" s="412"/>
      <c r="O39" s="412"/>
      <c r="P39" s="297"/>
      <c r="Q39" s="298"/>
    </row>
    <row r="40" spans="1:17" ht="15.75" customHeight="1" thickBot="1">
      <c r="A40" s="350"/>
      <c r="B40" s="350"/>
      <c r="C40" s="350"/>
      <c r="D40" s="359"/>
      <c r="E40" s="360"/>
      <c r="F40" s="333"/>
      <c r="G40" s="414" t="s">
        <v>364</v>
      </c>
      <c r="H40" s="415"/>
      <c r="I40" s="415"/>
      <c r="J40" s="415"/>
      <c r="K40" s="415"/>
      <c r="L40" s="410"/>
      <c r="M40" s="411"/>
      <c r="N40" s="413"/>
      <c r="O40" s="413"/>
      <c r="P40" s="299"/>
      <c r="Q40" s="300"/>
    </row>
    <row r="41" spans="1:17" ht="12" customHeight="1" thickTop="1">
      <c r="A41" s="311"/>
      <c r="B41" s="313"/>
      <c r="C41" s="311"/>
      <c r="D41" s="334">
        <v>10</v>
      </c>
      <c r="E41" s="298"/>
      <c r="F41" s="332"/>
      <c r="G41" s="345" t="s">
        <v>365</v>
      </c>
      <c r="H41" s="346"/>
      <c r="I41" s="346"/>
      <c r="J41" s="346"/>
      <c r="K41" s="346"/>
      <c r="L41" s="361"/>
      <c r="M41" s="362"/>
      <c r="N41" s="273"/>
      <c r="O41" s="273"/>
      <c r="P41" s="297"/>
      <c r="Q41" s="298"/>
    </row>
    <row r="42" spans="1:17" ht="13.5" customHeight="1" thickBot="1">
      <c r="A42" s="312"/>
      <c r="B42" s="314"/>
      <c r="C42" s="312"/>
      <c r="D42" s="299"/>
      <c r="E42" s="300"/>
      <c r="F42" s="333"/>
      <c r="G42" s="327" t="s">
        <v>366</v>
      </c>
      <c r="H42" s="328"/>
      <c r="I42" s="328"/>
      <c r="J42" s="328"/>
      <c r="K42" s="328"/>
      <c r="L42" s="363"/>
      <c r="M42" s="364"/>
      <c r="N42" s="274"/>
      <c r="O42" s="274"/>
      <c r="P42" s="299"/>
      <c r="Q42" s="300"/>
    </row>
    <row r="43" spans="1:17" ht="12.75" customHeight="1" thickTop="1">
      <c r="A43" s="311"/>
      <c r="B43" s="313"/>
      <c r="C43" s="311"/>
      <c r="D43" s="334"/>
      <c r="E43" s="298"/>
      <c r="F43" s="332">
        <v>30</v>
      </c>
      <c r="G43" s="345" t="s">
        <v>356</v>
      </c>
      <c r="H43" s="346"/>
      <c r="I43" s="346"/>
      <c r="J43" s="346"/>
      <c r="K43" s="346"/>
      <c r="L43" s="365"/>
      <c r="M43" s="366"/>
      <c r="N43" s="369"/>
      <c r="O43" s="309"/>
      <c r="P43" s="297"/>
      <c r="Q43" s="298"/>
    </row>
    <row r="44" spans="1:17" ht="15.75" customHeight="1" thickBot="1">
      <c r="A44" s="312"/>
      <c r="B44" s="314"/>
      <c r="C44" s="312"/>
      <c r="D44" s="299"/>
      <c r="E44" s="300"/>
      <c r="F44" s="333"/>
      <c r="G44" s="328" t="s">
        <v>357</v>
      </c>
      <c r="H44" s="328"/>
      <c r="I44" s="328"/>
      <c r="J44" s="328"/>
      <c r="K44" s="328"/>
      <c r="L44" s="367"/>
      <c r="M44" s="368"/>
      <c r="N44" s="370"/>
      <c r="O44" s="310"/>
      <c r="P44" s="299"/>
      <c r="Q44" s="300"/>
    </row>
    <row r="45" spans="1:17" ht="15" customHeight="1" thickTop="1" thickBot="1">
      <c r="A45" s="349"/>
      <c r="B45" s="349">
        <v>5111</v>
      </c>
      <c r="C45" s="349"/>
      <c r="D45" s="357"/>
      <c r="E45" s="358"/>
      <c r="F45" s="349">
        <v>31</v>
      </c>
      <c r="G45" s="405" t="s">
        <v>367</v>
      </c>
      <c r="H45" s="346"/>
      <c r="I45" s="346"/>
      <c r="J45" s="346"/>
      <c r="K45" s="346"/>
      <c r="L45" s="355"/>
      <c r="M45" s="356"/>
      <c r="N45" s="273"/>
      <c r="O45" s="273"/>
      <c r="P45" s="297"/>
      <c r="Q45" s="298"/>
    </row>
    <row r="46" spans="1:17" ht="14.25" thickTop="1" thickBot="1">
      <c r="A46" s="350"/>
      <c r="B46" s="350"/>
      <c r="C46" s="350"/>
      <c r="D46" s="359"/>
      <c r="E46" s="360"/>
      <c r="F46" s="350"/>
      <c r="G46" s="420" t="s">
        <v>368</v>
      </c>
      <c r="H46" s="336"/>
      <c r="I46" s="336"/>
      <c r="J46" s="336"/>
      <c r="K46" s="337"/>
      <c r="L46" s="356"/>
      <c r="M46" s="356"/>
      <c r="N46" s="274"/>
      <c r="O46" s="274"/>
      <c r="P46" s="299"/>
      <c r="Q46" s="300"/>
    </row>
    <row r="47" spans="1:17" ht="13.5" customHeight="1" thickTop="1">
      <c r="A47" s="313"/>
      <c r="B47" s="332">
        <v>5114</v>
      </c>
      <c r="C47" s="313"/>
      <c r="D47" s="351"/>
      <c r="E47" s="352"/>
      <c r="F47" s="313">
        <v>32</v>
      </c>
      <c r="G47" s="421" t="s">
        <v>369</v>
      </c>
      <c r="H47" s="330"/>
      <c r="I47" s="330"/>
      <c r="J47" s="330"/>
      <c r="K47" s="331"/>
      <c r="L47" s="315"/>
      <c r="M47" s="316"/>
      <c r="N47" s="309"/>
      <c r="O47" s="309"/>
      <c r="P47" s="297"/>
      <c r="Q47" s="298"/>
    </row>
    <row r="48" spans="1:17" ht="12" customHeight="1" thickBot="1">
      <c r="A48" s="314"/>
      <c r="B48" s="333"/>
      <c r="C48" s="314"/>
      <c r="D48" s="353"/>
      <c r="E48" s="354"/>
      <c r="F48" s="314"/>
      <c r="G48" s="327" t="s">
        <v>370</v>
      </c>
      <c r="H48" s="328"/>
      <c r="I48" s="328"/>
      <c r="J48" s="328"/>
      <c r="K48" s="328"/>
      <c r="L48" s="317"/>
      <c r="M48" s="318"/>
      <c r="N48" s="310"/>
      <c r="O48" s="310"/>
      <c r="P48" s="299"/>
      <c r="Q48" s="300"/>
    </row>
    <row r="49" spans="1:17" ht="17.25" customHeight="1" thickTop="1">
      <c r="A49" s="311"/>
      <c r="B49" s="311">
        <v>5115</v>
      </c>
      <c r="C49" s="311"/>
      <c r="D49" s="334"/>
      <c r="E49" s="298"/>
      <c r="F49" s="347">
        <v>33</v>
      </c>
      <c r="G49" s="345" t="s">
        <v>371</v>
      </c>
      <c r="H49" s="346"/>
      <c r="I49" s="346"/>
      <c r="J49" s="346"/>
      <c r="K49" s="346"/>
      <c r="L49" s="315"/>
      <c r="M49" s="316"/>
      <c r="N49" s="309"/>
      <c r="O49" s="309"/>
      <c r="P49" s="297"/>
      <c r="Q49" s="298"/>
    </row>
    <row r="50" spans="1:17" ht="14.25" customHeight="1" thickBot="1">
      <c r="A50" s="312"/>
      <c r="B50" s="312"/>
      <c r="C50" s="312"/>
      <c r="D50" s="299"/>
      <c r="E50" s="300"/>
      <c r="F50" s="348"/>
      <c r="G50" s="335" t="s">
        <v>372</v>
      </c>
      <c r="H50" s="336"/>
      <c r="I50" s="336"/>
      <c r="J50" s="336"/>
      <c r="K50" s="337"/>
      <c r="L50" s="317"/>
      <c r="M50" s="318"/>
      <c r="N50" s="310"/>
      <c r="O50" s="310"/>
      <c r="P50" s="299"/>
      <c r="Q50" s="300"/>
    </row>
    <row r="51" spans="1:17" ht="17.25" thickTop="1" thickBot="1">
      <c r="A51" s="130"/>
      <c r="B51" s="130"/>
      <c r="C51" s="130"/>
      <c r="D51" s="338"/>
      <c r="E51" s="338"/>
      <c r="F51" s="130"/>
      <c r="G51" s="339" t="s">
        <v>350</v>
      </c>
      <c r="H51" s="340"/>
      <c r="I51" s="340"/>
      <c r="J51" s="340"/>
      <c r="K51" s="341"/>
      <c r="L51" s="342"/>
      <c r="M51" s="342"/>
      <c r="N51" s="145"/>
      <c r="O51" s="145"/>
      <c r="P51" s="343"/>
      <c r="Q51" s="344"/>
    </row>
    <row r="52" spans="1:17" ht="17.25" thickTop="1" thickBot="1">
      <c r="A52" s="134"/>
      <c r="B52" s="134"/>
      <c r="C52" s="135"/>
      <c r="D52" s="422"/>
      <c r="E52" s="422"/>
      <c r="F52" s="136"/>
      <c r="G52" s="423" t="s">
        <v>373</v>
      </c>
      <c r="H52" s="424"/>
      <c r="I52" s="424"/>
      <c r="J52" s="424"/>
      <c r="K52" s="424"/>
      <c r="L52" s="425"/>
      <c r="M52" s="425"/>
      <c r="N52" s="133"/>
      <c r="O52" s="133"/>
      <c r="P52" s="426"/>
      <c r="Q52" s="427"/>
    </row>
    <row r="53" spans="1:17" ht="15" customHeight="1" thickTop="1">
      <c r="A53" s="311"/>
      <c r="B53" s="313"/>
      <c r="C53" s="311">
        <v>40</v>
      </c>
      <c r="D53" s="334"/>
      <c r="E53" s="298"/>
      <c r="F53" s="332"/>
      <c r="G53" s="428" t="s">
        <v>374</v>
      </c>
      <c r="H53" s="407"/>
      <c r="I53" s="407"/>
      <c r="J53" s="407"/>
      <c r="K53" s="407"/>
      <c r="L53" s="315"/>
      <c r="M53" s="316"/>
      <c r="N53" s="309"/>
      <c r="O53" s="309"/>
      <c r="P53" s="297"/>
      <c r="Q53" s="298"/>
    </row>
    <row r="54" spans="1:17" ht="15.75" customHeight="1" thickBot="1">
      <c r="A54" s="312"/>
      <c r="B54" s="314"/>
      <c r="C54" s="312"/>
      <c r="D54" s="299"/>
      <c r="E54" s="300"/>
      <c r="F54" s="333"/>
      <c r="G54" s="414" t="s">
        <v>375</v>
      </c>
      <c r="H54" s="415"/>
      <c r="I54" s="415"/>
      <c r="J54" s="415"/>
      <c r="K54" s="415"/>
      <c r="L54" s="317"/>
      <c r="M54" s="318"/>
      <c r="N54" s="310"/>
      <c r="O54" s="310"/>
      <c r="P54" s="299"/>
      <c r="Q54" s="300"/>
    </row>
    <row r="55" spans="1:17" ht="13.5" customHeight="1" thickTop="1">
      <c r="A55" s="311"/>
      <c r="B55" s="313"/>
      <c r="C55" s="311"/>
      <c r="D55" s="334"/>
      <c r="E55" s="298"/>
      <c r="F55" s="332">
        <v>20</v>
      </c>
      <c r="G55" s="345" t="s">
        <v>376</v>
      </c>
      <c r="H55" s="346"/>
      <c r="I55" s="346"/>
      <c r="J55" s="346"/>
      <c r="K55" s="346"/>
      <c r="L55" s="315"/>
      <c r="M55" s="316"/>
      <c r="N55" s="319"/>
      <c r="O55" s="319"/>
      <c r="P55" s="297"/>
      <c r="Q55" s="298"/>
    </row>
    <row r="56" spans="1:17" ht="13.5" customHeight="1" thickBot="1">
      <c r="A56" s="312"/>
      <c r="B56" s="314"/>
      <c r="C56" s="312"/>
      <c r="D56" s="299"/>
      <c r="E56" s="300"/>
      <c r="F56" s="333"/>
      <c r="G56" s="327" t="s">
        <v>377</v>
      </c>
      <c r="H56" s="328"/>
      <c r="I56" s="328"/>
      <c r="J56" s="328"/>
      <c r="K56" s="328"/>
      <c r="L56" s="317"/>
      <c r="M56" s="318"/>
      <c r="N56" s="320"/>
      <c r="O56" s="320"/>
      <c r="P56" s="299"/>
      <c r="Q56" s="300"/>
    </row>
    <row r="57" spans="1:17" ht="12.75" customHeight="1" thickTop="1">
      <c r="A57" s="311"/>
      <c r="B57" s="313">
        <v>5209</v>
      </c>
      <c r="C57" s="311"/>
      <c r="D57" s="334"/>
      <c r="E57" s="298"/>
      <c r="F57" s="332">
        <v>21</v>
      </c>
      <c r="G57" s="345" t="s">
        <v>378</v>
      </c>
      <c r="H57" s="346"/>
      <c r="I57" s="346"/>
      <c r="J57" s="346"/>
      <c r="K57" s="346"/>
      <c r="L57" s="315"/>
      <c r="M57" s="316"/>
      <c r="N57" s="309"/>
      <c r="O57" s="309"/>
      <c r="P57" s="297"/>
      <c r="Q57" s="298"/>
    </row>
    <row r="58" spans="1:17" ht="13.5" thickBot="1">
      <c r="A58" s="312"/>
      <c r="B58" s="314"/>
      <c r="C58" s="312"/>
      <c r="D58" s="299"/>
      <c r="E58" s="300"/>
      <c r="F58" s="333"/>
      <c r="G58" s="327" t="s">
        <v>379</v>
      </c>
      <c r="H58" s="328"/>
      <c r="I58" s="328"/>
      <c r="J58" s="328"/>
      <c r="K58" s="328"/>
      <c r="L58" s="317"/>
      <c r="M58" s="318"/>
      <c r="N58" s="310"/>
      <c r="O58" s="310"/>
      <c r="P58" s="299"/>
      <c r="Q58" s="300"/>
    </row>
    <row r="59" spans="1:17" ht="12.75" customHeight="1" thickTop="1" thickBot="1">
      <c r="A59" s="303"/>
      <c r="B59" s="301">
        <v>5209</v>
      </c>
      <c r="C59" s="301"/>
      <c r="D59" s="301"/>
      <c r="E59" s="113"/>
      <c r="F59" s="301">
        <v>22</v>
      </c>
      <c r="G59" s="329" t="s">
        <v>378</v>
      </c>
      <c r="H59" s="330"/>
      <c r="I59" s="330"/>
      <c r="J59" s="330"/>
      <c r="K59" s="331"/>
      <c r="L59" s="321"/>
      <c r="M59" s="322"/>
      <c r="N59" s="325"/>
      <c r="O59" s="325"/>
      <c r="P59" s="297"/>
      <c r="Q59" s="298"/>
    </row>
    <row r="60" spans="1:17" ht="14.25" thickTop="1" thickBot="1">
      <c r="A60" s="304"/>
      <c r="B60" s="302"/>
      <c r="C60" s="302"/>
      <c r="D60" s="302"/>
      <c r="E60" s="114"/>
      <c r="F60" s="302"/>
      <c r="G60" s="335" t="s">
        <v>380</v>
      </c>
      <c r="H60" s="336"/>
      <c r="I60" s="336"/>
      <c r="J60" s="336"/>
      <c r="K60" s="337"/>
      <c r="L60" s="323"/>
      <c r="M60" s="324"/>
      <c r="N60" s="326"/>
      <c r="O60" s="326"/>
      <c r="P60" s="299"/>
      <c r="Q60" s="300"/>
    </row>
    <row r="61" spans="1:17" ht="12" customHeight="1" thickTop="1">
      <c r="A61" s="311"/>
      <c r="B61" s="313">
        <v>5209</v>
      </c>
      <c r="C61" s="311"/>
      <c r="D61" s="334"/>
      <c r="E61" s="298"/>
      <c r="F61" s="332">
        <v>23</v>
      </c>
      <c r="G61" s="345" t="s">
        <v>381</v>
      </c>
      <c r="H61" s="346"/>
      <c r="I61" s="346"/>
      <c r="J61" s="346"/>
      <c r="K61" s="346"/>
      <c r="L61" s="305"/>
      <c r="M61" s="306"/>
      <c r="N61" s="309"/>
      <c r="O61" s="309"/>
      <c r="P61" s="297"/>
      <c r="Q61" s="298"/>
    </row>
    <row r="62" spans="1:17" ht="14.25" customHeight="1" thickBot="1">
      <c r="A62" s="312"/>
      <c r="B62" s="314"/>
      <c r="C62" s="312"/>
      <c r="D62" s="299"/>
      <c r="E62" s="300"/>
      <c r="F62" s="333"/>
      <c r="G62" s="327" t="s">
        <v>382</v>
      </c>
      <c r="H62" s="328"/>
      <c r="I62" s="328"/>
      <c r="J62" s="328"/>
      <c r="K62" s="328"/>
      <c r="L62" s="307"/>
      <c r="M62" s="308"/>
      <c r="N62" s="310"/>
      <c r="O62" s="310"/>
      <c r="P62" s="299"/>
      <c r="Q62" s="300"/>
    </row>
    <row r="63" spans="1:17" ht="13.5" customHeight="1" thickTop="1">
      <c r="A63" s="104"/>
      <c r="B63" s="101">
        <v>5209</v>
      </c>
      <c r="C63" s="104"/>
      <c r="D63" s="311"/>
      <c r="E63" s="311"/>
      <c r="F63" s="102">
        <v>24</v>
      </c>
      <c r="G63" s="345" t="s">
        <v>383</v>
      </c>
      <c r="H63" s="346"/>
      <c r="I63" s="346"/>
      <c r="J63" s="346"/>
      <c r="K63" s="346"/>
      <c r="L63" s="315"/>
      <c r="M63" s="316"/>
      <c r="N63" s="309"/>
      <c r="O63" s="309"/>
      <c r="P63" s="297"/>
      <c r="Q63" s="298"/>
    </row>
    <row r="64" spans="1:17" ht="15.75" customHeight="1" thickBot="1">
      <c r="A64" s="111"/>
      <c r="B64" s="111"/>
      <c r="C64" s="111"/>
      <c r="D64" s="350"/>
      <c r="E64" s="350"/>
      <c r="F64" s="111"/>
      <c r="G64" s="433" t="s">
        <v>384</v>
      </c>
      <c r="H64" s="433"/>
      <c r="I64" s="433"/>
      <c r="J64" s="433"/>
      <c r="K64" s="433"/>
      <c r="L64" s="317"/>
      <c r="M64" s="318"/>
      <c r="N64" s="310"/>
      <c r="O64" s="310"/>
      <c r="P64" s="299"/>
      <c r="Q64" s="300"/>
    </row>
    <row r="65" spans="1:17" ht="17.25" thickTop="1" thickBot="1">
      <c r="A65" s="122"/>
      <c r="B65" s="122"/>
      <c r="C65" s="122"/>
      <c r="D65" s="434"/>
      <c r="E65" s="434"/>
      <c r="F65" s="128"/>
      <c r="G65" s="435" t="s">
        <v>350</v>
      </c>
      <c r="H65" s="403"/>
      <c r="I65" s="403"/>
      <c r="J65" s="403"/>
      <c r="K65" s="403"/>
      <c r="L65" s="436"/>
      <c r="M65" s="436"/>
      <c r="N65" s="129"/>
      <c r="O65" s="129"/>
      <c r="P65" s="343"/>
      <c r="Q65" s="344"/>
    </row>
    <row r="66" spans="1:17" ht="17.25" thickTop="1" thickBot="1">
      <c r="A66" s="134"/>
      <c r="B66" s="135"/>
      <c r="C66" s="134"/>
      <c r="D66" s="429"/>
      <c r="E66" s="429"/>
      <c r="F66" s="134"/>
      <c r="G66" s="430" t="s">
        <v>385</v>
      </c>
      <c r="H66" s="424"/>
      <c r="I66" s="424"/>
      <c r="J66" s="424"/>
      <c r="K66" s="424"/>
      <c r="L66" s="431"/>
      <c r="M66" s="432"/>
      <c r="N66" s="137"/>
      <c r="O66" s="137"/>
      <c r="P66" s="426"/>
      <c r="Q66" s="427"/>
    </row>
    <row r="67" spans="1:17" ht="13.5" customHeight="1" thickTop="1">
      <c r="A67" s="104"/>
      <c r="B67" s="101"/>
      <c r="C67" s="104">
        <v>50</v>
      </c>
      <c r="D67" s="311"/>
      <c r="E67" s="311"/>
      <c r="F67" s="102"/>
      <c r="G67" s="428" t="s">
        <v>386</v>
      </c>
      <c r="H67" s="407"/>
      <c r="I67" s="407"/>
      <c r="J67" s="407"/>
      <c r="K67" s="407"/>
      <c r="L67" s="315"/>
      <c r="M67" s="316"/>
      <c r="N67" s="309"/>
      <c r="O67" s="309"/>
      <c r="P67" s="297"/>
      <c r="Q67" s="298"/>
    </row>
    <row r="68" spans="1:17" ht="17.25" customHeight="1" thickBot="1">
      <c r="A68" s="105"/>
      <c r="B68" s="100"/>
      <c r="C68" s="105"/>
      <c r="D68" s="312"/>
      <c r="E68" s="312"/>
      <c r="F68" s="103"/>
      <c r="G68" s="414" t="s">
        <v>387</v>
      </c>
      <c r="H68" s="415"/>
      <c r="I68" s="415"/>
      <c r="J68" s="415"/>
      <c r="K68" s="415"/>
      <c r="L68" s="317"/>
      <c r="M68" s="318"/>
      <c r="N68" s="310"/>
      <c r="O68" s="310"/>
      <c r="P68" s="299"/>
      <c r="Q68" s="300"/>
    </row>
    <row r="69" spans="1:17" ht="12.75" customHeight="1" thickTop="1">
      <c r="A69" s="104"/>
      <c r="B69" s="101"/>
      <c r="C69" s="104"/>
      <c r="D69" s="311"/>
      <c r="E69" s="311"/>
      <c r="F69" s="102"/>
      <c r="G69" s="345" t="s">
        <v>388</v>
      </c>
      <c r="H69" s="346"/>
      <c r="I69" s="346"/>
      <c r="J69" s="346"/>
      <c r="K69" s="346"/>
      <c r="L69" s="315"/>
      <c r="M69" s="316"/>
      <c r="N69" s="309"/>
      <c r="O69" s="309"/>
      <c r="P69" s="297"/>
      <c r="Q69" s="298"/>
    </row>
    <row r="70" spans="1:17" ht="12" customHeight="1" thickBot="1">
      <c r="A70" s="105"/>
      <c r="B70" s="100"/>
      <c r="C70" s="105"/>
      <c r="D70" s="312">
        <v>10</v>
      </c>
      <c r="E70" s="312"/>
      <c r="F70" s="103"/>
      <c r="G70" s="327" t="s">
        <v>389</v>
      </c>
      <c r="H70" s="328"/>
      <c r="I70" s="328"/>
      <c r="J70" s="328"/>
      <c r="K70" s="328"/>
      <c r="L70" s="317"/>
      <c r="M70" s="318"/>
      <c r="N70" s="310"/>
      <c r="O70" s="310"/>
      <c r="P70" s="299"/>
      <c r="Q70" s="300"/>
    </row>
    <row r="71" spans="1:17" ht="17.25" customHeight="1" thickTop="1">
      <c r="A71" s="110"/>
      <c r="B71" s="110"/>
      <c r="C71" s="110"/>
      <c r="D71" s="349"/>
      <c r="E71" s="349"/>
      <c r="F71" s="110">
        <v>10</v>
      </c>
      <c r="G71" s="329" t="s">
        <v>390</v>
      </c>
      <c r="H71" s="330"/>
      <c r="I71" s="330"/>
      <c r="J71" s="330"/>
      <c r="K71" s="331"/>
      <c r="L71" s="437"/>
      <c r="M71" s="438"/>
      <c r="N71" s="319"/>
      <c r="O71" s="319"/>
      <c r="P71" s="297"/>
      <c r="Q71" s="298"/>
    </row>
    <row r="72" spans="1:17" ht="13.5" thickBot="1">
      <c r="A72" s="105"/>
      <c r="B72" s="105"/>
      <c r="C72" s="105"/>
      <c r="D72" s="333"/>
      <c r="E72" s="333"/>
      <c r="F72" s="108"/>
      <c r="G72" s="441" t="s">
        <v>391</v>
      </c>
      <c r="H72" s="328"/>
      <c r="I72" s="328"/>
      <c r="J72" s="328"/>
      <c r="K72" s="328"/>
      <c r="L72" s="439"/>
      <c r="M72" s="440"/>
      <c r="N72" s="320"/>
      <c r="O72" s="320"/>
      <c r="P72" s="299"/>
      <c r="Q72" s="300"/>
    </row>
    <row r="73" spans="1:17" ht="17.25" customHeight="1" thickTop="1">
      <c r="A73" s="104"/>
      <c r="B73" s="102"/>
      <c r="C73" s="104"/>
      <c r="D73" s="311"/>
      <c r="E73" s="311"/>
      <c r="F73" s="102"/>
      <c r="G73" s="345" t="s">
        <v>392</v>
      </c>
      <c r="H73" s="346"/>
      <c r="I73" s="346"/>
      <c r="J73" s="346"/>
      <c r="K73" s="346"/>
      <c r="L73" s="442">
        <v>3615868.9</v>
      </c>
      <c r="M73" s="443"/>
      <c r="N73" s="369"/>
      <c r="O73" s="309"/>
      <c r="P73" s="297"/>
      <c r="Q73" s="298"/>
    </row>
    <row r="74" spans="1:17" ht="17.25" customHeight="1" thickBot="1">
      <c r="A74" s="105"/>
      <c r="B74" s="103">
        <v>5961</v>
      </c>
      <c r="C74" s="105"/>
      <c r="D74" s="312"/>
      <c r="E74" s="312"/>
      <c r="F74" s="103">
        <v>11</v>
      </c>
      <c r="G74" s="327" t="s">
        <v>393</v>
      </c>
      <c r="H74" s="328"/>
      <c r="I74" s="328"/>
      <c r="J74" s="328"/>
      <c r="K74" s="328"/>
      <c r="L74" s="444"/>
      <c r="M74" s="445"/>
      <c r="N74" s="370"/>
      <c r="O74" s="310"/>
      <c r="P74" s="299"/>
      <c r="Q74" s="300"/>
    </row>
    <row r="75" spans="1:17" ht="17.25" customHeight="1" thickTop="1">
      <c r="A75" s="101"/>
      <c r="B75" s="102">
        <v>5962</v>
      </c>
      <c r="C75" s="101"/>
      <c r="D75" s="313"/>
      <c r="E75" s="313"/>
      <c r="F75" s="102">
        <v>12</v>
      </c>
      <c r="G75" s="345" t="s">
        <v>394</v>
      </c>
      <c r="H75" s="346"/>
      <c r="I75" s="346"/>
      <c r="J75" s="346"/>
      <c r="K75" s="346"/>
      <c r="L75" s="437">
        <v>10618311.289999999</v>
      </c>
      <c r="M75" s="438"/>
      <c r="N75" s="369"/>
      <c r="O75" s="309"/>
      <c r="P75" s="297"/>
      <c r="Q75" s="298"/>
    </row>
    <row r="76" spans="1:17" ht="17.25" customHeight="1" thickBot="1">
      <c r="A76" s="100"/>
      <c r="B76" s="103"/>
      <c r="C76" s="100"/>
      <c r="D76" s="314"/>
      <c r="E76" s="314"/>
      <c r="F76" s="100"/>
      <c r="G76" s="327" t="s">
        <v>395</v>
      </c>
      <c r="H76" s="328"/>
      <c r="I76" s="328"/>
      <c r="J76" s="328"/>
      <c r="K76" s="328"/>
      <c r="L76" s="439"/>
      <c r="M76" s="440"/>
      <c r="N76" s="370"/>
      <c r="O76" s="310"/>
      <c r="P76" s="299"/>
      <c r="Q76" s="300"/>
    </row>
    <row r="77" spans="1:17" ht="17.25" customHeight="1" thickTop="1">
      <c r="A77" s="104"/>
      <c r="B77" s="101"/>
      <c r="C77" s="104"/>
      <c r="D77" s="311"/>
      <c r="E77" s="311"/>
      <c r="F77" s="102">
        <v>20</v>
      </c>
      <c r="G77" s="345" t="s">
        <v>396</v>
      </c>
      <c r="H77" s="346"/>
      <c r="I77" s="346"/>
      <c r="J77" s="346"/>
      <c r="K77" s="346"/>
      <c r="L77" s="365"/>
      <c r="M77" s="366"/>
      <c r="N77" s="309"/>
      <c r="O77" s="309"/>
      <c r="P77" s="297"/>
      <c r="Q77" s="298"/>
    </row>
    <row r="78" spans="1:17" ht="17.25" customHeight="1" thickBot="1">
      <c r="A78" s="105"/>
      <c r="B78" s="100"/>
      <c r="C78" s="105"/>
      <c r="D78" s="312"/>
      <c r="E78" s="312"/>
      <c r="F78" s="103"/>
      <c r="G78" s="327" t="s">
        <v>397</v>
      </c>
      <c r="H78" s="328"/>
      <c r="I78" s="328"/>
      <c r="J78" s="328"/>
      <c r="K78" s="328"/>
      <c r="L78" s="367"/>
      <c r="M78" s="368"/>
      <c r="N78" s="310"/>
      <c r="O78" s="310"/>
      <c r="P78" s="299"/>
      <c r="Q78" s="300"/>
    </row>
    <row r="79" spans="1:17" ht="17.25" thickTop="1" thickBot="1">
      <c r="A79" s="95"/>
      <c r="B79" s="95"/>
      <c r="C79" s="95"/>
      <c r="D79" s="446"/>
      <c r="E79" s="446"/>
      <c r="F79" s="97">
        <v>21</v>
      </c>
      <c r="G79" s="447" t="s">
        <v>398</v>
      </c>
      <c r="H79" s="448"/>
      <c r="I79" s="448"/>
      <c r="J79" s="448"/>
      <c r="K79" s="448"/>
      <c r="L79" s="449"/>
      <c r="M79" s="449"/>
      <c r="N79" s="99"/>
      <c r="O79" s="98"/>
      <c r="P79" s="450"/>
      <c r="Q79" s="451"/>
    </row>
    <row r="80" spans="1:17" ht="17.25" thickTop="1" thickBot="1">
      <c r="A80" s="115"/>
      <c r="B80" s="113"/>
      <c r="C80" s="113"/>
      <c r="D80" s="113"/>
      <c r="E80" s="113"/>
      <c r="F80" s="113">
        <v>22</v>
      </c>
      <c r="G80" s="456" t="s">
        <v>398</v>
      </c>
      <c r="H80" s="448"/>
      <c r="I80" s="448"/>
      <c r="J80" s="448"/>
      <c r="K80" s="448"/>
      <c r="L80" s="455"/>
      <c r="M80" s="455"/>
      <c r="N80" s="116"/>
      <c r="O80" s="116"/>
      <c r="P80" s="450"/>
      <c r="Q80" s="451"/>
    </row>
    <row r="81" spans="1:17" ht="16.5" customHeight="1" thickTop="1">
      <c r="A81" s="109"/>
      <c r="B81" s="106"/>
      <c r="C81" s="106"/>
      <c r="D81" s="106"/>
      <c r="E81" s="106"/>
      <c r="F81" s="106">
        <v>30</v>
      </c>
      <c r="G81" s="330" t="s">
        <v>399</v>
      </c>
      <c r="H81" s="330"/>
      <c r="I81" s="330"/>
      <c r="J81" s="330"/>
      <c r="K81" s="331"/>
      <c r="L81" s="365"/>
      <c r="M81" s="366"/>
      <c r="N81" s="319"/>
      <c r="O81" s="319"/>
      <c r="P81" s="297"/>
      <c r="Q81" s="298"/>
    </row>
    <row r="82" spans="1:17" ht="15.75" customHeight="1" thickBot="1">
      <c r="A82" s="111"/>
      <c r="B82" s="111"/>
      <c r="C82" s="111"/>
      <c r="D82" s="350"/>
      <c r="E82" s="350"/>
      <c r="F82" s="111"/>
      <c r="G82" s="335" t="s">
        <v>400</v>
      </c>
      <c r="H82" s="336"/>
      <c r="I82" s="336"/>
      <c r="J82" s="336"/>
      <c r="K82" s="337"/>
      <c r="L82" s="367"/>
      <c r="M82" s="368"/>
      <c r="N82" s="320"/>
      <c r="O82" s="320"/>
      <c r="P82" s="299"/>
      <c r="Q82" s="300"/>
    </row>
    <row r="83" spans="1:17" ht="12" customHeight="1" thickTop="1">
      <c r="A83" s="104"/>
      <c r="B83" s="104">
        <v>5964</v>
      </c>
      <c r="C83" s="104"/>
      <c r="D83" s="332"/>
      <c r="E83" s="332"/>
      <c r="F83" s="107">
        <v>31</v>
      </c>
      <c r="G83" s="405" t="s">
        <v>401</v>
      </c>
      <c r="H83" s="346"/>
      <c r="I83" s="346"/>
      <c r="J83" s="346"/>
      <c r="K83" s="346"/>
      <c r="L83" s="408">
        <v>17457111</v>
      </c>
      <c r="M83" s="409"/>
      <c r="N83" s="412"/>
      <c r="O83" s="412"/>
      <c r="P83" s="297"/>
      <c r="Q83" s="298"/>
    </row>
    <row r="84" spans="1:17" ht="13.5" thickBot="1">
      <c r="A84" s="100"/>
      <c r="B84" s="103"/>
      <c r="C84" s="100"/>
      <c r="D84" s="314"/>
      <c r="E84" s="314"/>
      <c r="F84" s="100"/>
      <c r="G84" s="327" t="s">
        <v>402</v>
      </c>
      <c r="H84" s="328"/>
      <c r="I84" s="328"/>
      <c r="J84" s="328"/>
      <c r="K84" s="328"/>
      <c r="L84" s="410"/>
      <c r="M84" s="411"/>
      <c r="N84" s="413"/>
      <c r="O84" s="413"/>
      <c r="P84" s="299"/>
      <c r="Q84" s="300"/>
    </row>
    <row r="85" spans="1:17" ht="15" customHeight="1" thickTop="1">
      <c r="A85" s="104"/>
      <c r="B85" s="101">
        <v>5965</v>
      </c>
      <c r="C85" s="104"/>
      <c r="D85" s="311"/>
      <c r="E85" s="311"/>
      <c r="F85" s="102">
        <v>32</v>
      </c>
      <c r="G85" s="345" t="s">
        <v>403</v>
      </c>
      <c r="H85" s="346"/>
      <c r="I85" s="346"/>
      <c r="J85" s="346"/>
      <c r="K85" s="346"/>
      <c r="L85" s="315"/>
      <c r="M85" s="316"/>
      <c r="N85" s="309"/>
      <c r="O85" s="309"/>
      <c r="P85" s="297"/>
      <c r="Q85" s="298"/>
    </row>
    <row r="86" spans="1:17" ht="17.25" customHeight="1" thickBot="1">
      <c r="A86" s="105"/>
      <c r="B86" s="100"/>
      <c r="C86" s="105"/>
      <c r="D86" s="312"/>
      <c r="E86" s="312"/>
      <c r="F86" s="103"/>
      <c r="G86" s="327" t="s">
        <v>404</v>
      </c>
      <c r="H86" s="328"/>
      <c r="I86" s="328"/>
      <c r="J86" s="328"/>
      <c r="K86" s="328"/>
      <c r="L86" s="317"/>
      <c r="M86" s="318"/>
      <c r="N86" s="310"/>
      <c r="O86" s="310"/>
      <c r="P86" s="299"/>
      <c r="Q86" s="300"/>
    </row>
    <row r="87" spans="1:17" ht="12.75" customHeight="1" thickTop="1">
      <c r="A87" s="104"/>
      <c r="B87" s="101"/>
      <c r="C87" s="104"/>
      <c r="D87" s="311"/>
      <c r="E87" s="311"/>
      <c r="F87" s="102">
        <v>40</v>
      </c>
      <c r="G87" s="345" t="s">
        <v>405</v>
      </c>
      <c r="H87" s="346"/>
      <c r="I87" s="346"/>
      <c r="J87" s="346"/>
      <c r="K87" s="346"/>
      <c r="L87" s="315"/>
      <c r="M87" s="316"/>
      <c r="N87" s="309"/>
      <c r="O87" s="309"/>
      <c r="P87" s="297"/>
      <c r="Q87" s="298"/>
    </row>
    <row r="88" spans="1:17" ht="12.75" customHeight="1" thickBot="1">
      <c r="A88" s="105"/>
      <c r="B88" s="100"/>
      <c r="C88" s="105"/>
      <c r="D88" s="312"/>
      <c r="E88" s="312"/>
      <c r="F88" s="103"/>
      <c r="G88" s="327" t="s">
        <v>406</v>
      </c>
      <c r="H88" s="328"/>
      <c r="I88" s="328"/>
      <c r="J88" s="328"/>
      <c r="K88" s="328"/>
      <c r="L88" s="317"/>
      <c r="M88" s="318"/>
      <c r="N88" s="310"/>
      <c r="O88" s="310"/>
      <c r="P88" s="299"/>
      <c r="Q88" s="300"/>
    </row>
    <row r="89" spans="1:17" ht="13.5" customHeight="1" thickTop="1">
      <c r="A89" s="110"/>
      <c r="B89" s="110">
        <v>5964</v>
      </c>
      <c r="C89" s="110"/>
      <c r="D89" s="349"/>
      <c r="E89" s="349"/>
      <c r="F89" s="110">
        <v>41</v>
      </c>
      <c r="G89" s="329" t="s">
        <v>457</v>
      </c>
      <c r="H89" s="330"/>
      <c r="I89" s="330"/>
      <c r="J89" s="330"/>
      <c r="K89" s="331"/>
      <c r="L89" s="437"/>
      <c r="M89" s="438"/>
      <c r="N89" s="319"/>
      <c r="O89" s="319"/>
      <c r="P89" s="297"/>
      <c r="Q89" s="298"/>
    </row>
    <row r="90" spans="1:17" ht="13.5" thickBot="1">
      <c r="A90" s="105"/>
      <c r="B90" s="105"/>
      <c r="C90" s="105"/>
      <c r="D90" s="333"/>
      <c r="E90" s="333"/>
      <c r="F90" s="108"/>
      <c r="G90" s="461" t="s">
        <v>458</v>
      </c>
      <c r="H90" s="336"/>
      <c r="I90" s="336"/>
      <c r="J90" s="336"/>
      <c r="K90" s="337"/>
      <c r="L90" s="439"/>
      <c r="M90" s="440"/>
      <c r="N90" s="320"/>
      <c r="O90" s="320"/>
      <c r="P90" s="299"/>
      <c r="Q90" s="300"/>
    </row>
    <row r="91" spans="1:17" ht="17.25" customHeight="1" thickTop="1">
      <c r="A91" s="104"/>
      <c r="B91" s="102">
        <v>5965</v>
      </c>
      <c r="C91" s="104"/>
      <c r="D91" s="311"/>
      <c r="E91" s="311"/>
      <c r="F91" s="102">
        <v>42</v>
      </c>
      <c r="G91" s="329" t="s">
        <v>457</v>
      </c>
      <c r="H91" s="330"/>
      <c r="I91" s="330"/>
      <c r="J91" s="330"/>
      <c r="K91" s="331"/>
      <c r="L91" s="365"/>
      <c r="M91" s="366"/>
      <c r="N91" s="369"/>
      <c r="O91" s="309"/>
      <c r="P91" s="297"/>
      <c r="Q91" s="298"/>
    </row>
    <row r="92" spans="1:17" ht="17.25" customHeight="1" thickBot="1">
      <c r="A92" s="105"/>
      <c r="B92" s="103"/>
      <c r="C92" s="105"/>
      <c r="D92" s="312"/>
      <c r="E92" s="312"/>
      <c r="F92" s="103"/>
      <c r="G92" s="441" t="s">
        <v>458</v>
      </c>
      <c r="H92" s="328"/>
      <c r="I92" s="328"/>
      <c r="J92" s="328"/>
      <c r="K92" s="328"/>
      <c r="L92" s="367"/>
      <c r="M92" s="368"/>
      <c r="N92" s="370"/>
      <c r="O92" s="310"/>
      <c r="P92" s="299"/>
      <c r="Q92" s="300"/>
    </row>
    <row r="93" spans="1:17" ht="17.25" thickTop="1" thickBot="1">
      <c r="A93" s="123"/>
      <c r="B93" s="124"/>
      <c r="C93" s="123"/>
      <c r="D93" s="458"/>
      <c r="E93" s="458"/>
      <c r="F93" s="124"/>
      <c r="G93" s="459" t="s">
        <v>350</v>
      </c>
      <c r="H93" s="403"/>
      <c r="I93" s="403"/>
      <c r="J93" s="403"/>
      <c r="K93" s="403"/>
      <c r="L93" s="460">
        <f>(L73+L75+L83)</f>
        <v>31691291.189999998</v>
      </c>
      <c r="M93" s="460"/>
      <c r="N93" s="127"/>
      <c r="O93" s="146"/>
      <c r="P93" s="343"/>
      <c r="Q93" s="344"/>
    </row>
    <row r="94" spans="1:17" ht="15" customHeight="1" thickTop="1">
      <c r="A94" s="101"/>
      <c r="B94" s="102"/>
      <c r="C94" s="101"/>
      <c r="D94" s="313"/>
      <c r="E94" s="313"/>
      <c r="F94" s="101"/>
      <c r="G94" s="303" t="s">
        <v>407</v>
      </c>
      <c r="H94" s="301"/>
      <c r="I94" s="301"/>
      <c r="J94" s="301"/>
      <c r="K94" s="301"/>
      <c r="L94" s="365"/>
      <c r="M94" s="366"/>
      <c r="N94" s="369"/>
      <c r="O94" s="309"/>
      <c r="P94" s="297"/>
      <c r="Q94" s="298"/>
    </row>
    <row r="95" spans="1:17" ht="14.25" customHeight="1" thickBot="1">
      <c r="A95" s="105"/>
      <c r="B95" s="100"/>
      <c r="C95" s="105"/>
      <c r="D95" s="312">
        <v>20</v>
      </c>
      <c r="E95" s="312"/>
      <c r="F95" s="103"/>
      <c r="G95" s="304" t="s">
        <v>408</v>
      </c>
      <c r="H95" s="302"/>
      <c r="I95" s="302"/>
      <c r="J95" s="302"/>
      <c r="K95" s="302"/>
      <c r="L95" s="367"/>
      <c r="M95" s="368"/>
      <c r="N95" s="370"/>
      <c r="O95" s="310"/>
      <c r="P95" s="299"/>
      <c r="Q95" s="300"/>
    </row>
    <row r="96" spans="1:17" ht="17.25" customHeight="1" thickTop="1">
      <c r="A96" s="104"/>
      <c r="B96" s="101"/>
      <c r="C96" s="104"/>
      <c r="D96" s="311"/>
      <c r="E96" s="311"/>
      <c r="F96" s="102"/>
      <c r="G96" s="345" t="s">
        <v>409</v>
      </c>
      <c r="H96" s="346"/>
      <c r="I96" s="346"/>
      <c r="J96" s="346"/>
      <c r="K96" s="346"/>
      <c r="L96" s="365"/>
      <c r="M96" s="366"/>
      <c r="N96" s="369"/>
      <c r="O96" s="309"/>
      <c r="P96" s="297"/>
      <c r="Q96" s="298"/>
    </row>
    <row r="97" spans="1:17" ht="24.75" customHeight="1" thickBot="1">
      <c r="A97" s="100"/>
      <c r="B97" s="100"/>
      <c r="C97" s="100"/>
      <c r="D97" s="314"/>
      <c r="E97" s="314"/>
      <c r="F97" s="103">
        <v>10</v>
      </c>
      <c r="G97" s="327" t="s">
        <v>410</v>
      </c>
      <c r="H97" s="328"/>
      <c r="I97" s="328"/>
      <c r="J97" s="328"/>
      <c r="K97" s="328"/>
      <c r="L97" s="367"/>
      <c r="M97" s="368"/>
      <c r="N97" s="370"/>
      <c r="O97" s="310"/>
      <c r="P97" s="299"/>
      <c r="Q97" s="300"/>
    </row>
    <row r="98" spans="1:17" ht="13.5" customHeight="1" thickTop="1">
      <c r="A98" s="138"/>
      <c r="B98" s="142"/>
      <c r="C98" s="142"/>
      <c r="D98" s="142"/>
      <c r="E98" s="142"/>
      <c r="F98" s="142">
        <v>11</v>
      </c>
      <c r="G98" s="345" t="s">
        <v>411</v>
      </c>
      <c r="H98" s="346"/>
      <c r="I98" s="346"/>
      <c r="J98" s="346"/>
      <c r="K98" s="346"/>
      <c r="L98" s="465"/>
      <c r="M98" s="466"/>
      <c r="N98" s="325"/>
      <c r="O98" s="325"/>
      <c r="P98" s="297"/>
      <c r="Q98" s="298"/>
    </row>
    <row r="99" spans="1:17" ht="13.5" customHeight="1" thickBot="1">
      <c r="A99" s="111"/>
      <c r="B99" s="111"/>
      <c r="C99" s="111"/>
      <c r="D99" s="350"/>
      <c r="E99" s="350"/>
      <c r="F99" s="111"/>
      <c r="G99" s="462" t="s">
        <v>412</v>
      </c>
      <c r="H99" s="463"/>
      <c r="I99" s="463"/>
      <c r="J99" s="463"/>
      <c r="K99" s="464"/>
      <c r="L99" s="467"/>
      <c r="M99" s="468"/>
      <c r="N99" s="326"/>
      <c r="O99" s="326"/>
      <c r="P99" s="299"/>
      <c r="Q99" s="300"/>
    </row>
    <row r="100" spans="1:17" ht="11.25" customHeight="1" thickTop="1">
      <c r="A100" s="104"/>
      <c r="B100" s="104">
        <v>5942</v>
      </c>
      <c r="C100" s="104"/>
      <c r="D100" s="332"/>
      <c r="E100" s="332"/>
      <c r="F100" s="107">
        <v>12</v>
      </c>
      <c r="G100" s="405" t="s">
        <v>413</v>
      </c>
      <c r="H100" s="346"/>
      <c r="I100" s="346"/>
      <c r="J100" s="346"/>
      <c r="K100" s="346"/>
      <c r="L100" s="408"/>
      <c r="M100" s="409"/>
      <c r="N100" s="412"/>
      <c r="O100" s="412"/>
      <c r="P100" s="297"/>
      <c r="Q100" s="298"/>
    </row>
    <row r="101" spans="1:17" ht="13.5" thickBot="1">
      <c r="A101" s="100"/>
      <c r="B101" s="103"/>
      <c r="C101" s="100"/>
      <c r="D101" s="314"/>
      <c r="E101" s="314"/>
      <c r="F101" s="100"/>
      <c r="G101" s="327" t="s">
        <v>414</v>
      </c>
      <c r="H101" s="328"/>
      <c r="I101" s="328"/>
      <c r="J101" s="328"/>
      <c r="K101" s="328"/>
      <c r="L101" s="410"/>
      <c r="M101" s="411"/>
      <c r="N101" s="413"/>
      <c r="O101" s="413"/>
      <c r="P101" s="299"/>
      <c r="Q101" s="300"/>
    </row>
    <row r="102" spans="1:17" ht="13.5" customHeight="1" thickTop="1">
      <c r="A102" s="104"/>
      <c r="B102" s="101">
        <v>5943</v>
      </c>
      <c r="C102" s="104"/>
      <c r="D102" s="311"/>
      <c r="E102" s="311"/>
      <c r="F102" s="102">
        <v>13</v>
      </c>
      <c r="G102" s="345" t="s">
        <v>415</v>
      </c>
      <c r="H102" s="346"/>
      <c r="I102" s="346"/>
      <c r="J102" s="346"/>
      <c r="K102" s="346"/>
      <c r="L102" s="315"/>
      <c r="M102" s="316"/>
      <c r="N102" s="309"/>
      <c r="O102" s="309"/>
      <c r="P102" s="297"/>
      <c r="Q102" s="298"/>
    </row>
    <row r="103" spans="1:17" ht="17.25" customHeight="1" thickBot="1">
      <c r="A103" s="105"/>
      <c r="B103" s="100"/>
      <c r="C103" s="105"/>
      <c r="D103" s="312"/>
      <c r="E103" s="312"/>
      <c r="F103" s="103"/>
      <c r="G103" s="327" t="s">
        <v>416</v>
      </c>
      <c r="H103" s="328"/>
      <c r="I103" s="328"/>
      <c r="J103" s="328"/>
      <c r="K103" s="328"/>
      <c r="L103" s="317"/>
      <c r="M103" s="318"/>
      <c r="N103" s="310"/>
      <c r="O103" s="310"/>
      <c r="P103" s="299"/>
      <c r="Q103" s="300"/>
    </row>
    <row r="104" spans="1:17" ht="14.25" customHeight="1" thickTop="1">
      <c r="A104" s="104"/>
      <c r="B104" s="101">
        <v>5149</v>
      </c>
      <c r="C104" s="104"/>
      <c r="D104" s="311"/>
      <c r="E104" s="311"/>
      <c r="F104" s="102">
        <v>14</v>
      </c>
      <c r="G104" s="345" t="s">
        <v>417</v>
      </c>
      <c r="H104" s="346"/>
      <c r="I104" s="346"/>
      <c r="J104" s="346"/>
      <c r="K104" s="346"/>
      <c r="L104" s="315"/>
      <c r="M104" s="316"/>
      <c r="N104" s="309"/>
      <c r="O104" s="309"/>
      <c r="P104" s="297"/>
      <c r="Q104" s="298"/>
    </row>
    <row r="105" spans="1:17" ht="15" customHeight="1" thickBot="1">
      <c r="A105" s="105"/>
      <c r="B105" s="100"/>
      <c r="C105" s="105"/>
      <c r="D105" s="312"/>
      <c r="E105" s="312"/>
      <c r="F105" s="103"/>
      <c r="G105" s="327" t="s">
        <v>418</v>
      </c>
      <c r="H105" s="328"/>
      <c r="I105" s="328"/>
      <c r="J105" s="328"/>
      <c r="K105" s="328"/>
      <c r="L105" s="317"/>
      <c r="M105" s="318"/>
      <c r="N105" s="310"/>
      <c r="O105" s="310"/>
      <c r="P105" s="299"/>
      <c r="Q105" s="300"/>
    </row>
    <row r="106" spans="1:17" ht="17.25" customHeight="1" thickTop="1">
      <c r="A106" s="110"/>
      <c r="B106" s="110"/>
      <c r="C106" s="110"/>
      <c r="D106" s="349"/>
      <c r="E106" s="349"/>
      <c r="F106" s="110">
        <v>15</v>
      </c>
      <c r="G106" s="469" t="s">
        <v>419</v>
      </c>
      <c r="H106" s="470"/>
      <c r="I106" s="470"/>
      <c r="J106" s="470"/>
      <c r="K106" s="471"/>
      <c r="L106" s="437"/>
      <c r="M106" s="438"/>
      <c r="N106" s="319"/>
      <c r="O106" s="319"/>
      <c r="P106" s="297"/>
      <c r="Q106" s="298"/>
    </row>
    <row r="107" spans="1:17" ht="15" thickBot="1">
      <c r="A107" s="105"/>
      <c r="B107" s="105"/>
      <c r="C107" s="105"/>
      <c r="D107" s="333"/>
      <c r="E107" s="333"/>
      <c r="F107" s="108"/>
      <c r="G107" s="472" t="s">
        <v>420</v>
      </c>
      <c r="H107" s="415"/>
      <c r="I107" s="415"/>
      <c r="J107" s="415"/>
      <c r="K107" s="415"/>
      <c r="L107" s="439"/>
      <c r="M107" s="440"/>
      <c r="N107" s="320"/>
      <c r="O107" s="320"/>
      <c r="P107" s="299"/>
      <c r="Q107" s="300"/>
    </row>
    <row r="108" spans="1:17" ht="17.25" thickTop="1" thickBot="1">
      <c r="A108" s="122"/>
      <c r="B108" s="124"/>
      <c r="C108" s="122"/>
      <c r="D108" s="344"/>
      <c r="E108" s="344"/>
      <c r="F108" s="124"/>
      <c r="G108" s="339" t="s">
        <v>421</v>
      </c>
      <c r="H108" s="340"/>
      <c r="I108" s="340"/>
      <c r="J108" s="340"/>
      <c r="K108" s="341"/>
      <c r="L108" s="404"/>
      <c r="M108" s="404"/>
      <c r="N108" s="127"/>
      <c r="O108" s="146"/>
      <c r="P108" s="343"/>
      <c r="Q108" s="344"/>
    </row>
    <row r="109" spans="1:17" ht="17.25" customHeight="1" thickTop="1">
      <c r="A109" s="104"/>
      <c r="B109" s="102"/>
      <c r="C109" s="104"/>
      <c r="D109" s="311">
        <v>30</v>
      </c>
      <c r="E109" s="311"/>
      <c r="F109" s="102"/>
      <c r="G109" s="406" t="s">
        <v>422</v>
      </c>
      <c r="H109" s="407"/>
      <c r="I109" s="407"/>
      <c r="J109" s="407"/>
      <c r="K109" s="407"/>
      <c r="L109" s="365"/>
      <c r="M109" s="366"/>
      <c r="N109" s="369"/>
      <c r="O109" s="309"/>
      <c r="P109" s="297"/>
      <c r="Q109" s="298"/>
    </row>
    <row r="110" spans="1:17" ht="17.25" customHeight="1" thickBot="1">
      <c r="A110" s="100"/>
      <c r="B110" s="103"/>
      <c r="C110" s="100"/>
      <c r="D110" s="314"/>
      <c r="E110" s="314"/>
      <c r="F110" s="103"/>
      <c r="G110" s="414" t="s">
        <v>423</v>
      </c>
      <c r="H110" s="415"/>
      <c r="I110" s="415"/>
      <c r="J110" s="415"/>
      <c r="K110" s="415"/>
      <c r="L110" s="367"/>
      <c r="M110" s="368"/>
      <c r="N110" s="370"/>
      <c r="O110" s="310"/>
      <c r="P110" s="299"/>
      <c r="Q110" s="300"/>
    </row>
    <row r="111" spans="1:17" ht="15" customHeight="1" thickTop="1">
      <c r="A111" s="101"/>
      <c r="B111" s="102"/>
      <c r="C111" s="101"/>
      <c r="D111" s="313"/>
      <c r="E111" s="313"/>
      <c r="F111" s="101">
        <v>10</v>
      </c>
      <c r="G111" s="345" t="s">
        <v>424</v>
      </c>
      <c r="H111" s="346"/>
      <c r="I111" s="346"/>
      <c r="J111" s="346"/>
      <c r="K111" s="346"/>
      <c r="L111" s="365"/>
      <c r="M111" s="366"/>
      <c r="N111" s="369"/>
      <c r="O111" s="309"/>
      <c r="P111" s="297"/>
      <c r="Q111" s="298"/>
    </row>
    <row r="112" spans="1:17" ht="26.25" customHeight="1" thickBot="1">
      <c r="A112" s="105"/>
      <c r="B112" s="100"/>
      <c r="C112" s="105"/>
      <c r="D112" s="312"/>
      <c r="E112" s="312"/>
      <c r="F112" s="103"/>
      <c r="G112" s="327" t="s">
        <v>425</v>
      </c>
      <c r="H112" s="328"/>
      <c r="I112" s="328"/>
      <c r="J112" s="328"/>
      <c r="K112" s="328"/>
      <c r="L112" s="367"/>
      <c r="M112" s="368"/>
      <c r="N112" s="370"/>
      <c r="O112" s="310"/>
      <c r="P112" s="299"/>
      <c r="Q112" s="300"/>
    </row>
    <row r="113" spans="1:17" ht="17.25" customHeight="1" thickTop="1">
      <c r="A113" s="112"/>
      <c r="B113" s="104">
        <v>5942</v>
      </c>
      <c r="C113" s="104"/>
      <c r="D113" s="311"/>
      <c r="E113" s="311"/>
      <c r="F113" s="102">
        <v>11</v>
      </c>
      <c r="G113" s="345" t="s">
        <v>426</v>
      </c>
      <c r="H113" s="346"/>
      <c r="I113" s="346"/>
      <c r="J113" s="346"/>
      <c r="K113" s="346"/>
      <c r="L113" s="365"/>
      <c r="M113" s="366"/>
      <c r="N113" s="369"/>
      <c r="O113" s="309"/>
      <c r="P113" s="297"/>
      <c r="Q113" s="298"/>
    </row>
    <row r="114" spans="1:17" ht="17.25" customHeight="1" thickBot="1">
      <c r="A114" s="100"/>
      <c r="B114" s="100"/>
      <c r="C114" s="100"/>
      <c r="D114" s="314"/>
      <c r="E114" s="314"/>
      <c r="F114" s="103"/>
      <c r="G114" s="327" t="s">
        <v>427</v>
      </c>
      <c r="H114" s="328"/>
      <c r="I114" s="328"/>
      <c r="J114" s="328"/>
      <c r="K114" s="328"/>
      <c r="L114" s="367"/>
      <c r="M114" s="368"/>
      <c r="N114" s="370"/>
      <c r="O114" s="310"/>
      <c r="P114" s="299"/>
      <c r="Q114" s="300"/>
    </row>
    <row r="115" spans="1:17" ht="17.25" customHeight="1" thickTop="1">
      <c r="A115" s="112"/>
      <c r="B115" s="138">
        <v>5943</v>
      </c>
      <c r="C115" s="142"/>
      <c r="D115" s="142"/>
      <c r="E115" s="142"/>
      <c r="F115" s="142">
        <v>12</v>
      </c>
      <c r="G115" s="345" t="s">
        <v>428</v>
      </c>
      <c r="H115" s="346"/>
      <c r="I115" s="346"/>
      <c r="J115" s="346"/>
      <c r="K115" s="346"/>
      <c r="L115" s="465"/>
      <c r="M115" s="466"/>
      <c r="N115" s="325"/>
      <c r="O115" s="325"/>
      <c r="P115" s="297"/>
      <c r="Q115" s="298"/>
    </row>
    <row r="116" spans="1:17" ht="13.5" thickBot="1">
      <c r="A116" s="111"/>
      <c r="B116" s="111"/>
      <c r="C116" s="111"/>
      <c r="D116" s="350"/>
      <c r="E116" s="350"/>
      <c r="F116" s="111"/>
      <c r="G116" s="327" t="s">
        <v>429</v>
      </c>
      <c r="H116" s="328"/>
      <c r="I116" s="328"/>
      <c r="J116" s="328"/>
      <c r="K116" s="328"/>
      <c r="L116" s="467"/>
      <c r="M116" s="468"/>
      <c r="N116" s="326"/>
      <c r="O116" s="326"/>
      <c r="P116" s="299"/>
      <c r="Q116" s="300"/>
    </row>
    <row r="117" spans="1:17" ht="17.25" customHeight="1" thickTop="1">
      <c r="A117" s="104"/>
      <c r="B117" s="104">
        <v>5149</v>
      </c>
      <c r="C117" s="104"/>
      <c r="D117" s="332"/>
      <c r="E117" s="332"/>
      <c r="F117" s="107">
        <v>13</v>
      </c>
      <c r="G117" s="345" t="s">
        <v>417</v>
      </c>
      <c r="H117" s="346"/>
      <c r="I117" s="346"/>
      <c r="J117" s="346"/>
      <c r="K117" s="346"/>
      <c r="L117" s="408"/>
      <c r="M117" s="409"/>
      <c r="N117" s="412"/>
      <c r="O117" s="412"/>
      <c r="P117" s="297"/>
      <c r="Q117" s="298"/>
    </row>
    <row r="118" spans="1:17" ht="13.5" thickBot="1">
      <c r="A118" s="100"/>
      <c r="B118" s="103"/>
      <c r="C118" s="100"/>
      <c r="D118" s="314"/>
      <c r="E118" s="314"/>
      <c r="F118" s="100"/>
      <c r="G118" s="327" t="s">
        <v>430</v>
      </c>
      <c r="H118" s="328"/>
      <c r="I118" s="328"/>
      <c r="J118" s="328"/>
      <c r="K118" s="328"/>
      <c r="L118" s="410"/>
      <c r="M118" s="411"/>
      <c r="N118" s="413"/>
      <c r="O118" s="413"/>
      <c r="P118" s="299"/>
      <c r="Q118" s="300"/>
    </row>
    <row r="119" spans="1:17" ht="17.25" customHeight="1" thickTop="1">
      <c r="A119" s="104"/>
      <c r="B119" s="101"/>
      <c r="C119" s="104"/>
      <c r="D119" s="311"/>
      <c r="E119" s="311"/>
      <c r="F119" s="102">
        <v>20</v>
      </c>
      <c r="G119" s="329" t="s">
        <v>431</v>
      </c>
      <c r="H119" s="330"/>
      <c r="I119" s="330"/>
      <c r="J119" s="330"/>
      <c r="K119" s="331"/>
      <c r="L119" s="315"/>
      <c r="M119" s="316"/>
      <c r="N119" s="309"/>
      <c r="O119" s="309"/>
      <c r="P119" s="297"/>
      <c r="Q119" s="298"/>
    </row>
    <row r="120" spans="1:17" ht="17.25" customHeight="1" thickBot="1">
      <c r="A120" s="105"/>
      <c r="B120" s="100"/>
      <c r="C120" s="105"/>
      <c r="D120" s="312"/>
      <c r="E120" s="312"/>
      <c r="F120" s="103"/>
      <c r="G120" s="327" t="s">
        <v>432</v>
      </c>
      <c r="H120" s="328"/>
      <c r="I120" s="328"/>
      <c r="J120" s="328"/>
      <c r="K120" s="328"/>
      <c r="L120" s="317"/>
      <c r="M120" s="318"/>
      <c r="N120" s="310"/>
      <c r="O120" s="310"/>
      <c r="P120" s="299"/>
      <c r="Q120" s="300"/>
    </row>
    <row r="121" spans="1:17" ht="25.5" customHeight="1" thickTop="1" thickBot="1">
      <c r="A121" s="96"/>
      <c r="B121" s="95"/>
      <c r="C121" s="96"/>
      <c r="D121" s="451"/>
      <c r="E121" s="451"/>
      <c r="F121" s="97">
        <v>21</v>
      </c>
      <c r="G121" s="447" t="s">
        <v>459</v>
      </c>
      <c r="H121" s="448"/>
      <c r="I121" s="448"/>
      <c r="J121" s="448"/>
      <c r="K121" s="448"/>
      <c r="L121" s="520">
        <v>1000</v>
      </c>
      <c r="M121" s="520"/>
      <c r="N121" s="98">
        <v>1000</v>
      </c>
      <c r="O121" s="98">
        <v>1000</v>
      </c>
      <c r="P121" s="450"/>
      <c r="Q121" s="451"/>
    </row>
    <row r="122" spans="1:17" ht="22.5" customHeight="1" thickTop="1" thickBot="1">
      <c r="A122" s="96"/>
      <c r="B122" s="95"/>
      <c r="C122" s="96"/>
      <c r="D122" s="451"/>
      <c r="E122" s="451"/>
      <c r="F122" s="97">
        <v>22</v>
      </c>
      <c r="G122" s="519" t="s">
        <v>433</v>
      </c>
      <c r="H122" s="446"/>
      <c r="I122" s="446"/>
      <c r="J122" s="446"/>
      <c r="K122" s="446"/>
      <c r="L122" s="520"/>
      <c r="M122" s="520"/>
      <c r="N122" s="98"/>
      <c r="O122" s="98"/>
      <c r="P122" s="450"/>
      <c r="Q122" s="451"/>
    </row>
    <row r="123" spans="1:17" ht="17.25" customHeight="1" thickTop="1">
      <c r="A123" s="110"/>
      <c r="B123" s="110"/>
      <c r="C123" s="110"/>
      <c r="D123" s="349"/>
      <c r="E123" s="349"/>
      <c r="F123" s="110">
        <v>30</v>
      </c>
      <c r="G123" s="301" t="s">
        <v>434</v>
      </c>
      <c r="H123" s="301"/>
      <c r="I123" s="301"/>
      <c r="J123" s="301"/>
      <c r="K123" s="301"/>
      <c r="L123" s="437"/>
      <c r="M123" s="438"/>
      <c r="N123" s="319"/>
      <c r="O123" s="319"/>
      <c r="P123" s="297"/>
      <c r="Q123" s="298"/>
    </row>
    <row r="124" spans="1:17" ht="13.5" thickBot="1">
      <c r="A124" s="105"/>
      <c r="B124" s="105"/>
      <c r="C124" s="105"/>
      <c r="D124" s="333"/>
      <c r="E124" s="333"/>
      <c r="F124" s="108"/>
      <c r="G124" s="473" t="s">
        <v>435</v>
      </c>
      <c r="H124" s="314"/>
      <c r="I124" s="314"/>
      <c r="J124" s="314"/>
      <c r="K124" s="314"/>
      <c r="L124" s="439"/>
      <c r="M124" s="440"/>
      <c r="N124" s="320"/>
      <c r="O124" s="320"/>
      <c r="P124" s="299"/>
      <c r="Q124" s="300"/>
    </row>
    <row r="125" spans="1:17" ht="17.25" customHeight="1" thickTop="1">
      <c r="A125" s="104"/>
      <c r="B125" s="102">
        <v>5927</v>
      </c>
      <c r="C125" s="104"/>
      <c r="D125" s="311"/>
      <c r="E125" s="311"/>
      <c r="F125" s="102">
        <v>31</v>
      </c>
      <c r="G125" s="301" t="s">
        <v>436</v>
      </c>
      <c r="H125" s="301"/>
      <c r="I125" s="301"/>
      <c r="J125" s="301"/>
      <c r="K125" s="301"/>
      <c r="L125" s="365"/>
      <c r="M125" s="366"/>
      <c r="N125" s="369"/>
      <c r="O125" s="309"/>
      <c r="P125" s="297"/>
      <c r="Q125" s="298"/>
    </row>
    <row r="126" spans="1:17" ht="17.25" customHeight="1" thickBot="1">
      <c r="A126" s="105"/>
      <c r="B126" s="103"/>
      <c r="C126" s="105"/>
      <c r="D126" s="312"/>
      <c r="E126" s="312"/>
      <c r="F126" s="103"/>
      <c r="G126" s="473" t="s">
        <v>437</v>
      </c>
      <c r="H126" s="314"/>
      <c r="I126" s="314"/>
      <c r="J126" s="314"/>
      <c r="K126" s="314"/>
      <c r="L126" s="367"/>
      <c r="M126" s="368"/>
      <c r="N126" s="370"/>
      <c r="O126" s="310"/>
      <c r="P126" s="299"/>
      <c r="Q126" s="300"/>
    </row>
    <row r="127" spans="1:17" ht="15" customHeight="1" thickTop="1">
      <c r="A127" s="101"/>
      <c r="B127" s="102">
        <v>5927</v>
      </c>
      <c r="C127" s="101"/>
      <c r="D127" s="313"/>
      <c r="E127" s="313"/>
      <c r="F127" s="102">
        <v>32</v>
      </c>
      <c r="G127" s="345" t="s">
        <v>438</v>
      </c>
      <c r="H127" s="346"/>
      <c r="I127" s="346"/>
      <c r="J127" s="346"/>
      <c r="K127" s="346"/>
      <c r="L127" s="365"/>
      <c r="M127" s="366"/>
      <c r="N127" s="369"/>
      <c r="O127" s="309"/>
      <c r="P127" s="297"/>
      <c r="Q127" s="298"/>
    </row>
    <row r="128" spans="1:17" ht="15" customHeight="1" thickBot="1">
      <c r="A128" s="100"/>
      <c r="B128" s="103"/>
      <c r="C128" s="100"/>
      <c r="D128" s="314"/>
      <c r="E128" s="314"/>
      <c r="F128" s="100"/>
      <c r="G128" s="327" t="s">
        <v>439</v>
      </c>
      <c r="H128" s="328"/>
      <c r="I128" s="328"/>
      <c r="J128" s="328"/>
      <c r="K128" s="328"/>
      <c r="L128" s="367"/>
      <c r="M128" s="368"/>
      <c r="N128" s="370"/>
      <c r="O128" s="310"/>
      <c r="P128" s="299"/>
      <c r="Q128" s="300"/>
    </row>
    <row r="129" spans="1:17" ht="17.25" thickTop="1" thickBot="1">
      <c r="A129" s="122"/>
      <c r="B129" s="123"/>
      <c r="C129" s="122"/>
      <c r="D129" s="344"/>
      <c r="E129" s="344"/>
      <c r="F129" s="124"/>
      <c r="G129" s="459" t="s">
        <v>440</v>
      </c>
      <c r="H129" s="403"/>
      <c r="I129" s="403"/>
      <c r="J129" s="403"/>
      <c r="K129" s="403"/>
      <c r="L129" s="404">
        <f>(L121)</f>
        <v>1000</v>
      </c>
      <c r="M129" s="404"/>
      <c r="N129" s="146">
        <f>(N121)</f>
        <v>1000</v>
      </c>
      <c r="O129" s="146">
        <f>(O121)</f>
        <v>1000</v>
      </c>
      <c r="P129" s="343"/>
      <c r="Q129" s="344"/>
    </row>
    <row r="130" spans="1:17" ht="17.25" customHeight="1" thickTop="1">
      <c r="A130" s="104"/>
      <c r="B130" s="101"/>
      <c r="C130" s="104"/>
      <c r="D130" s="311">
        <v>40</v>
      </c>
      <c r="E130" s="311"/>
      <c r="F130" s="102"/>
      <c r="G130" s="428" t="s">
        <v>441</v>
      </c>
      <c r="H130" s="407"/>
      <c r="I130" s="407"/>
      <c r="J130" s="407"/>
      <c r="K130" s="407"/>
      <c r="L130" s="365"/>
      <c r="M130" s="366"/>
      <c r="N130" s="369"/>
      <c r="O130" s="309"/>
      <c r="P130" s="297"/>
      <c r="Q130" s="298"/>
    </row>
    <row r="131" spans="1:17" ht="17.25" customHeight="1" thickBot="1">
      <c r="A131" s="100"/>
      <c r="B131" s="100"/>
      <c r="C131" s="100"/>
      <c r="D131" s="314"/>
      <c r="E131" s="314"/>
      <c r="F131" s="103"/>
      <c r="G131" s="414" t="s">
        <v>442</v>
      </c>
      <c r="H131" s="415"/>
      <c r="I131" s="415"/>
      <c r="J131" s="415"/>
      <c r="K131" s="415"/>
      <c r="L131" s="367"/>
      <c r="M131" s="368"/>
      <c r="N131" s="370"/>
      <c r="O131" s="310"/>
      <c r="P131" s="299"/>
      <c r="Q131" s="300"/>
    </row>
    <row r="132" spans="1:17" ht="17.25" customHeight="1" thickTop="1">
      <c r="A132" s="104"/>
      <c r="B132" s="102">
        <v>312</v>
      </c>
      <c r="C132" s="104"/>
      <c r="D132" s="311"/>
      <c r="E132" s="311"/>
      <c r="F132" s="102">
        <v>10</v>
      </c>
      <c r="G132" s="514" t="s">
        <v>443</v>
      </c>
      <c r="H132" s="515"/>
      <c r="I132" s="515"/>
      <c r="J132" s="515"/>
      <c r="K132" s="516"/>
      <c r="L132" s="291"/>
      <c r="M132" s="292"/>
      <c r="N132" s="295"/>
      <c r="O132" s="295"/>
      <c r="P132" s="297"/>
      <c r="Q132" s="298"/>
    </row>
    <row r="133" spans="1:17" ht="17.25" customHeight="1" thickBot="1">
      <c r="A133" s="117"/>
      <c r="B133" s="118"/>
      <c r="C133" s="117"/>
      <c r="D133" s="517"/>
      <c r="E133" s="517"/>
      <c r="F133" s="118"/>
      <c r="G133" s="518" t="s">
        <v>444</v>
      </c>
      <c r="H133" s="499"/>
      <c r="I133" s="499"/>
      <c r="J133" s="499"/>
      <c r="K133" s="499"/>
      <c r="L133" s="293"/>
      <c r="M133" s="294"/>
      <c r="N133" s="296"/>
      <c r="O133" s="296"/>
      <c r="P133" s="299"/>
      <c r="Q133" s="300"/>
    </row>
    <row r="134" spans="1:17" ht="15" customHeight="1" thickTop="1">
      <c r="A134" s="119"/>
      <c r="B134" s="120">
        <v>319</v>
      </c>
      <c r="C134" s="119"/>
      <c r="D134" s="496"/>
      <c r="E134" s="496"/>
      <c r="F134" s="120">
        <v>20</v>
      </c>
      <c r="G134" s="497" t="s">
        <v>445</v>
      </c>
      <c r="H134" s="498"/>
      <c r="I134" s="498"/>
      <c r="J134" s="498"/>
      <c r="K134" s="498"/>
      <c r="L134" s="279"/>
      <c r="M134" s="280"/>
      <c r="N134" s="283"/>
      <c r="O134" s="285"/>
      <c r="P134" s="287"/>
      <c r="Q134" s="288"/>
    </row>
    <row r="135" spans="1:17" ht="15.75" customHeight="1" thickBot="1">
      <c r="A135" s="121"/>
      <c r="B135" s="118"/>
      <c r="C135" s="121"/>
      <c r="D135" s="499"/>
      <c r="E135" s="499"/>
      <c r="F135" s="121"/>
      <c r="G135" s="500" t="s">
        <v>446</v>
      </c>
      <c r="H135" s="501"/>
      <c r="I135" s="501"/>
      <c r="J135" s="501"/>
      <c r="K135" s="501"/>
      <c r="L135" s="281"/>
      <c r="M135" s="282"/>
      <c r="N135" s="284"/>
      <c r="O135" s="286"/>
      <c r="P135" s="289"/>
      <c r="Q135" s="290"/>
    </row>
    <row r="136" spans="1:17" ht="17.25" thickTop="1" thickBot="1">
      <c r="A136" s="122"/>
      <c r="B136" s="123"/>
      <c r="C136" s="122"/>
      <c r="D136" s="344"/>
      <c r="E136" s="344"/>
      <c r="F136" s="124"/>
      <c r="G136" s="459" t="s">
        <v>447</v>
      </c>
      <c r="H136" s="403"/>
      <c r="I136" s="403"/>
      <c r="J136" s="403"/>
      <c r="K136" s="403"/>
      <c r="L136" s="404"/>
      <c r="M136" s="404"/>
      <c r="N136" s="146"/>
      <c r="O136" s="146"/>
      <c r="P136" s="343"/>
      <c r="Q136" s="344"/>
    </row>
    <row r="137" spans="1:17" ht="17.25" thickTop="1" thickBot="1">
      <c r="A137" s="122"/>
      <c r="B137" s="123"/>
      <c r="C137" s="122"/>
      <c r="D137" s="344"/>
      <c r="E137" s="344"/>
      <c r="F137" s="124"/>
      <c r="G137" s="459" t="s">
        <v>448</v>
      </c>
      <c r="H137" s="403"/>
      <c r="I137" s="403"/>
      <c r="J137" s="403"/>
      <c r="K137" s="403"/>
      <c r="L137" s="404"/>
      <c r="M137" s="404"/>
      <c r="N137" s="127"/>
      <c r="O137" s="146"/>
      <c r="P137" s="343"/>
      <c r="Q137" s="344"/>
    </row>
    <row r="138" spans="1:17" ht="17.25" thickTop="1" thickBot="1">
      <c r="A138" s="125"/>
      <c r="B138" s="125"/>
      <c r="C138" s="125"/>
      <c r="D138" s="511"/>
      <c r="E138" s="511"/>
      <c r="F138" s="126"/>
      <c r="G138" s="512" t="s">
        <v>449</v>
      </c>
      <c r="H138" s="263"/>
      <c r="I138" s="263"/>
      <c r="J138" s="263"/>
      <c r="K138" s="263"/>
      <c r="L138" s="513">
        <f>(L93+L129)</f>
        <v>31692291.189999998</v>
      </c>
      <c r="M138" s="513"/>
      <c r="N138" s="149">
        <f>(N129)</f>
        <v>1000</v>
      </c>
      <c r="O138" s="149">
        <f>(O129)</f>
        <v>1000</v>
      </c>
      <c r="P138" s="474"/>
      <c r="Q138" s="474"/>
    </row>
    <row r="139" spans="1:17" ht="26.25" customHeight="1" thickTop="1" thickBot="1">
      <c r="A139" s="148"/>
      <c r="B139" s="148"/>
      <c r="C139" s="148"/>
      <c r="D139" s="148"/>
      <c r="E139" s="148"/>
      <c r="F139" s="148"/>
      <c r="G139" s="475" t="s">
        <v>450</v>
      </c>
      <c r="H139" s="476"/>
      <c r="I139" s="476"/>
      <c r="J139" s="476"/>
      <c r="K139" s="477"/>
      <c r="L139" s="267">
        <f>(L138)</f>
        <v>31692291.189999998</v>
      </c>
      <c r="M139" s="268"/>
      <c r="N139" s="150">
        <f>(N138)</f>
        <v>1000</v>
      </c>
      <c r="O139" s="150">
        <f>(O138)</f>
        <v>1000</v>
      </c>
      <c r="P139" s="269"/>
      <c r="Q139" s="270"/>
    </row>
    <row r="140" spans="1:17" ht="13.5" thickTop="1"/>
    <row r="144" spans="1:17">
      <c r="N144" s="112"/>
    </row>
  </sheetData>
  <mergeCells count="575">
    <mergeCell ref="G32:K32"/>
    <mergeCell ref="O23:O24"/>
    <mergeCell ref="P23:Q24"/>
    <mergeCell ref="A31:A32"/>
    <mergeCell ref="O31:O32"/>
    <mergeCell ref="P31:Q32"/>
    <mergeCell ref="F31:F32"/>
    <mergeCell ref="D31:E32"/>
    <mergeCell ref="C31:C32"/>
    <mergeCell ref="B31:B32"/>
    <mergeCell ref="A27:A28"/>
    <mergeCell ref="L27:M28"/>
    <mergeCell ref="N27:N28"/>
    <mergeCell ref="O27:O28"/>
    <mergeCell ref="F29:F30"/>
    <mergeCell ref="D29:E30"/>
    <mergeCell ref="C29:C30"/>
    <mergeCell ref="B29:B30"/>
    <mergeCell ref="A29:A30"/>
    <mergeCell ref="L29:M30"/>
    <mergeCell ref="C27:C28"/>
    <mergeCell ref="B27:B28"/>
    <mergeCell ref="P27:Q28"/>
    <mergeCell ref="F27:F28"/>
    <mergeCell ref="D27:E28"/>
    <mergeCell ref="A21:A22"/>
    <mergeCell ref="F23:F24"/>
    <mergeCell ref="D23:E24"/>
    <mergeCell ref="C23:C24"/>
    <mergeCell ref="B23:B24"/>
    <mergeCell ref="A23:A24"/>
    <mergeCell ref="C19:C20"/>
    <mergeCell ref="B19:B20"/>
    <mergeCell ref="A19:A20"/>
    <mergeCell ref="F21:F22"/>
    <mergeCell ref="D21:E22"/>
    <mergeCell ref="C21:C22"/>
    <mergeCell ref="B21:B22"/>
    <mergeCell ref="B17:B18"/>
    <mergeCell ref="A17:A18"/>
    <mergeCell ref="L17:M18"/>
    <mergeCell ref="N17:N18"/>
    <mergeCell ref="O17:O18"/>
    <mergeCell ref="G17:K17"/>
    <mergeCell ref="G20:K20"/>
    <mergeCell ref="F19:F20"/>
    <mergeCell ref="D19:E20"/>
    <mergeCell ref="G18:K18"/>
    <mergeCell ref="G19:K19"/>
    <mergeCell ref="C17:C18"/>
    <mergeCell ref="G138:K138"/>
    <mergeCell ref="L138:M138"/>
    <mergeCell ref="G132:K132"/>
    <mergeCell ref="D128:E128"/>
    <mergeCell ref="G128:K128"/>
    <mergeCell ref="D124:E124"/>
    <mergeCell ref="G124:K124"/>
    <mergeCell ref="D120:E120"/>
    <mergeCell ref="G120:K120"/>
    <mergeCell ref="D133:E133"/>
    <mergeCell ref="G133:K133"/>
    <mergeCell ref="D130:E130"/>
    <mergeCell ref="G130:K130"/>
    <mergeCell ref="D131:E131"/>
    <mergeCell ref="G131:K131"/>
    <mergeCell ref="L130:M131"/>
    <mergeCell ref="D125:E125"/>
    <mergeCell ref="G125:K125"/>
    <mergeCell ref="D122:E122"/>
    <mergeCell ref="G122:K122"/>
    <mergeCell ref="L122:M122"/>
    <mergeCell ref="D121:E121"/>
    <mergeCell ref="G121:K121"/>
    <mergeCell ref="L121:M121"/>
    <mergeCell ref="P138:Q138"/>
    <mergeCell ref="G139:K139"/>
    <mergeCell ref="F14:F16"/>
    <mergeCell ref="D14:D16"/>
    <mergeCell ref="P14:Q16"/>
    <mergeCell ref="F17:F18"/>
    <mergeCell ref="D17:E18"/>
    <mergeCell ref="D136:E136"/>
    <mergeCell ref="G136:K136"/>
    <mergeCell ref="L136:M136"/>
    <mergeCell ref="P136:Q136"/>
    <mergeCell ref="D137:E137"/>
    <mergeCell ref="G137:K137"/>
    <mergeCell ref="L137:M137"/>
    <mergeCell ref="P137:Q137"/>
    <mergeCell ref="D134:E134"/>
    <mergeCell ref="G134:K134"/>
    <mergeCell ref="D135:E135"/>
    <mergeCell ref="G135:K135"/>
    <mergeCell ref="D132:E132"/>
    <mergeCell ref="L14:M16"/>
    <mergeCell ref="N14:N16"/>
    <mergeCell ref="O14:O16"/>
    <mergeCell ref="D138:E138"/>
    <mergeCell ref="N130:N131"/>
    <mergeCell ref="O130:O131"/>
    <mergeCell ref="D129:E129"/>
    <mergeCell ref="G129:K129"/>
    <mergeCell ref="L129:M129"/>
    <mergeCell ref="P129:Q129"/>
    <mergeCell ref="D126:E126"/>
    <mergeCell ref="G126:K126"/>
    <mergeCell ref="D127:E127"/>
    <mergeCell ref="G127:K127"/>
    <mergeCell ref="L127:M128"/>
    <mergeCell ref="N127:N128"/>
    <mergeCell ref="O127:O128"/>
    <mergeCell ref="P127:Q128"/>
    <mergeCell ref="P130:Q131"/>
    <mergeCell ref="P122:Q122"/>
    <mergeCell ref="D123:E123"/>
    <mergeCell ref="G123:K123"/>
    <mergeCell ref="L123:M124"/>
    <mergeCell ref="N123:N124"/>
    <mergeCell ref="O123:O124"/>
    <mergeCell ref="P123:Q124"/>
    <mergeCell ref="L125:M126"/>
    <mergeCell ref="N125:N126"/>
    <mergeCell ref="O125:O126"/>
    <mergeCell ref="P125:Q126"/>
    <mergeCell ref="P121:Q121"/>
    <mergeCell ref="D118:E118"/>
    <mergeCell ref="G118:K118"/>
    <mergeCell ref="D119:E119"/>
    <mergeCell ref="G119:K119"/>
    <mergeCell ref="L119:M120"/>
    <mergeCell ref="N119:N120"/>
    <mergeCell ref="O119:O120"/>
    <mergeCell ref="P119:Q120"/>
    <mergeCell ref="P113:Q114"/>
    <mergeCell ref="D112:E112"/>
    <mergeCell ref="D109:E109"/>
    <mergeCell ref="G109:K109"/>
    <mergeCell ref="D117:E117"/>
    <mergeCell ref="G117:K117"/>
    <mergeCell ref="D114:E114"/>
    <mergeCell ref="G114:K114"/>
    <mergeCell ref="G115:K115"/>
    <mergeCell ref="L115:M116"/>
    <mergeCell ref="N115:N116"/>
    <mergeCell ref="O115:O116"/>
    <mergeCell ref="P115:Q116"/>
    <mergeCell ref="L117:M118"/>
    <mergeCell ref="N117:N118"/>
    <mergeCell ref="O117:O118"/>
    <mergeCell ref="P117:Q118"/>
    <mergeCell ref="D116:E116"/>
    <mergeCell ref="G116:K116"/>
    <mergeCell ref="D113:E113"/>
    <mergeCell ref="G113:K113"/>
    <mergeCell ref="D110:E110"/>
    <mergeCell ref="G110:K110"/>
    <mergeCell ref="D111:E111"/>
    <mergeCell ref="L113:M114"/>
    <mergeCell ref="N113:N114"/>
    <mergeCell ref="O113:O114"/>
    <mergeCell ref="G107:K107"/>
    <mergeCell ref="L106:M107"/>
    <mergeCell ref="N106:N107"/>
    <mergeCell ref="O106:O107"/>
    <mergeCell ref="L109:M110"/>
    <mergeCell ref="N109:N110"/>
    <mergeCell ref="O109:O110"/>
    <mergeCell ref="P109:Q110"/>
    <mergeCell ref="G112:K112"/>
    <mergeCell ref="P111:Q112"/>
    <mergeCell ref="N102:N103"/>
    <mergeCell ref="O102:O103"/>
    <mergeCell ref="P102:Q103"/>
    <mergeCell ref="L104:M105"/>
    <mergeCell ref="N104:N105"/>
    <mergeCell ref="O104:O105"/>
    <mergeCell ref="P104:Q105"/>
    <mergeCell ref="G111:K111"/>
    <mergeCell ref="L111:M112"/>
    <mergeCell ref="N111:N112"/>
    <mergeCell ref="O111:O112"/>
    <mergeCell ref="D106:E106"/>
    <mergeCell ref="G106:K106"/>
    <mergeCell ref="D107:E107"/>
    <mergeCell ref="D101:E101"/>
    <mergeCell ref="G101:K101"/>
    <mergeCell ref="D108:E108"/>
    <mergeCell ref="G108:K108"/>
    <mergeCell ref="L108:M108"/>
    <mergeCell ref="P108:Q108"/>
    <mergeCell ref="P106:Q107"/>
    <mergeCell ref="D104:E104"/>
    <mergeCell ref="G104:K104"/>
    <mergeCell ref="D105:E105"/>
    <mergeCell ref="G105:K105"/>
    <mergeCell ref="P98:Q99"/>
    <mergeCell ref="L100:M101"/>
    <mergeCell ref="N100:N101"/>
    <mergeCell ref="O100:O101"/>
    <mergeCell ref="P100:Q101"/>
    <mergeCell ref="D102:E102"/>
    <mergeCell ref="G102:K102"/>
    <mergeCell ref="D103:E103"/>
    <mergeCell ref="G103:K103"/>
    <mergeCell ref="L102:M103"/>
    <mergeCell ref="N94:N95"/>
    <mergeCell ref="O94:O95"/>
    <mergeCell ref="P94:Q95"/>
    <mergeCell ref="L96:M97"/>
    <mergeCell ref="N96:N97"/>
    <mergeCell ref="O96:O97"/>
    <mergeCell ref="P96:Q97"/>
    <mergeCell ref="D100:E100"/>
    <mergeCell ref="G100:K100"/>
    <mergeCell ref="D96:E96"/>
    <mergeCell ref="G96:K96"/>
    <mergeCell ref="D97:E97"/>
    <mergeCell ref="G97:K97"/>
    <mergeCell ref="D94:E94"/>
    <mergeCell ref="G94:K94"/>
    <mergeCell ref="D95:E95"/>
    <mergeCell ref="G95:K95"/>
    <mergeCell ref="L94:M95"/>
    <mergeCell ref="G98:K98"/>
    <mergeCell ref="D99:E99"/>
    <mergeCell ref="G99:K99"/>
    <mergeCell ref="L98:M99"/>
    <mergeCell ref="N98:N99"/>
    <mergeCell ref="O98:O99"/>
    <mergeCell ref="P85:Q86"/>
    <mergeCell ref="L87:M88"/>
    <mergeCell ref="N87:N88"/>
    <mergeCell ref="O87:O88"/>
    <mergeCell ref="P87:Q88"/>
    <mergeCell ref="D92:E92"/>
    <mergeCell ref="G92:K92"/>
    <mergeCell ref="D93:E93"/>
    <mergeCell ref="G93:K93"/>
    <mergeCell ref="L93:M93"/>
    <mergeCell ref="P93:Q93"/>
    <mergeCell ref="D90:E90"/>
    <mergeCell ref="G90:K90"/>
    <mergeCell ref="D91:E91"/>
    <mergeCell ref="G91:K91"/>
    <mergeCell ref="L89:M90"/>
    <mergeCell ref="N89:N90"/>
    <mergeCell ref="O89:O90"/>
    <mergeCell ref="P89:Q90"/>
    <mergeCell ref="L91:M92"/>
    <mergeCell ref="N91:N92"/>
    <mergeCell ref="O91:O92"/>
    <mergeCell ref="P91:Q92"/>
    <mergeCell ref="D88:E88"/>
    <mergeCell ref="G88:K88"/>
    <mergeCell ref="D89:E89"/>
    <mergeCell ref="G89:K89"/>
    <mergeCell ref="D86:E86"/>
    <mergeCell ref="G86:K86"/>
    <mergeCell ref="D87:E87"/>
    <mergeCell ref="G87:K87"/>
    <mergeCell ref="L85:M86"/>
    <mergeCell ref="D85:E85"/>
    <mergeCell ref="G85:K85"/>
    <mergeCell ref="D82:E82"/>
    <mergeCell ref="G82:K82"/>
    <mergeCell ref="D83:E83"/>
    <mergeCell ref="G83:K83"/>
    <mergeCell ref="L81:M82"/>
    <mergeCell ref="N81:N82"/>
    <mergeCell ref="O81:O82"/>
    <mergeCell ref="L83:M84"/>
    <mergeCell ref="N83:N84"/>
    <mergeCell ref="O83:O84"/>
    <mergeCell ref="D84:E84"/>
    <mergeCell ref="N85:N86"/>
    <mergeCell ref="O85:O86"/>
    <mergeCell ref="G28:K28"/>
    <mergeCell ref="G29:K29"/>
    <mergeCell ref="P29:Q30"/>
    <mergeCell ref="G26:K26"/>
    <mergeCell ref="L26:M26"/>
    <mergeCell ref="P26:Q26"/>
    <mergeCell ref="G27:K27"/>
    <mergeCell ref="G84:K84"/>
    <mergeCell ref="P81:Q82"/>
    <mergeCell ref="P83:Q84"/>
    <mergeCell ref="L80:M80"/>
    <mergeCell ref="P80:Q80"/>
    <mergeCell ref="G80:K80"/>
    <mergeCell ref="G81:K81"/>
    <mergeCell ref="L38:M38"/>
    <mergeCell ref="P38:Q38"/>
    <mergeCell ref="G30:K30"/>
    <mergeCell ref="N29:N30"/>
    <mergeCell ref="O29:O30"/>
    <mergeCell ref="P75:Q76"/>
    <mergeCell ref="N69:N70"/>
    <mergeCell ref="O69:O70"/>
    <mergeCell ref="D78:E78"/>
    <mergeCell ref="G78:K78"/>
    <mergeCell ref="D79:E79"/>
    <mergeCell ref="G79:K79"/>
    <mergeCell ref="L79:M79"/>
    <mergeCell ref="P79:Q79"/>
    <mergeCell ref="D76:E76"/>
    <mergeCell ref="G76:K76"/>
    <mergeCell ref="D77:E77"/>
    <mergeCell ref="G77:K77"/>
    <mergeCell ref="L77:M78"/>
    <mergeCell ref="N77:N78"/>
    <mergeCell ref="O77:O78"/>
    <mergeCell ref="P77:Q78"/>
    <mergeCell ref="D75:E75"/>
    <mergeCell ref="G75:K75"/>
    <mergeCell ref="D72:E72"/>
    <mergeCell ref="G72:K72"/>
    <mergeCell ref="D73:E73"/>
    <mergeCell ref="G73:K73"/>
    <mergeCell ref="L73:M74"/>
    <mergeCell ref="N73:N74"/>
    <mergeCell ref="O73:O74"/>
    <mergeCell ref="L75:M76"/>
    <mergeCell ref="N75:N76"/>
    <mergeCell ref="O75:O76"/>
    <mergeCell ref="P69:Q70"/>
    <mergeCell ref="L71:M72"/>
    <mergeCell ref="N71:N72"/>
    <mergeCell ref="O71:O72"/>
    <mergeCell ref="P71:Q72"/>
    <mergeCell ref="D74:E74"/>
    <mergeCell ref="G74:K74"/>
    <mergeCell ref="P73:Q74"/>
    <mergeCell ref="D70:E70"/>
    <mergeCell ref="G70:K70"/>
    <mergeCell ref="D71:E71"/>
    <mergeCell ref="G71:K71"/>
    <mergeCell ref="D69:E69"/>
    <mergeCell ref="G69:K69"/>
    <mergeCell ref="L69:M70"/>
    <mergeCell ref="D67:E67"/>
    <mergeCell ref="G67:K67"/>
    <mergeCell ref="D64:E64"/>
    <mergeCell ref="G64:K64"/>
    <mergeCell ref="D65:E65"/>
    <mergeCell ref="G65:K65"/>
    <mergeCell ref="L65:M65"/>
    <mergeCell ref="P65:Q65"/>
    <mergeCell ref="L67:M68"/>
    <mergeCell ref="N67:N68"/>
    <mergeCell ref="O67:O68"/>
    <mergeCell ref="P67:Q68"/>
    <mergeCell ref="D68:E68"/>
    <mergeCell ref="G68:K68"/>
    <mergeCell ref="D63:E63"/>
    <mergeCell ref="G63:K63"/>
    <mergeCell ref="G61:K61"/>
    <mergeCell ref="G60:K60"/>
    <mergeCell ref="L63:M64"/>
    <mergeCell ref="N63:N64"/>
    <mergeCell ref="O63:O64"/>
    <mergeCell ref="P63:Q64"/>
    <mergeCell ref="D66:E66"/>
    <mergeCell ref="G66:K66"/>
    <mergeCell ref="L66:M66"/>
    <mergeCell ref="P66:Q66"/>
    <mergeCell ref="O61:O62"/>
    <mergeCell ref="P61:Q62"/>
    <mergeCell ref="F61:F62"/>
    <mergeCell ref="D61:E62"/>
    <mergeCell ref="D52:E52"/>
    <mergeCell ref="G52:K52"/>
    <mergeCell ref="L52:M52"/>
    <mergeCell ref="P52:Q52"/>
    <mergeCell ref="G53:K53"/>
    <mergeCell ref="F55:F56"/>
    <mergeCell ref="D55:E56"/>
    <mergeCell ref="G58:K58"/>
    <mergeCell ref="G56:K56"/>
    <mergeCell ref="G57:K57"/>
    <mergeCell ref="P53:Q54"/>
    <mergeCell ref="P55:Q56"/>
    <mergeCell ref="L57:M58"/>
    <mergeCell ref="N57:N58"/>
    <mergeCell ref="O57:O58"/>
    <mergeCell ref="P57:Q58"/>
    <mergeCell ref="F57:F58"/>
    <mergeCell ref="D57:E58"/>
    <mergeCell ref="G54:K54"/>
    <mergeCell ref="G55:K55"/>
    <mergeCell ref="P41:Q42"/>
    <mergeCell ref="O43:O44"/>
    <mergeCell ref="P43:Q44"/>
    <mergeCell ref="G46:K46"/>
    <mergeCell ref="G47:K47"/>
    <mergeCell ref="G44:K44"/>
    <mergeCell ref="G45:K45"/>
    <mergeCell ref="N45:N46"/>
    <mergeCell ref="O45:O46"/>
    <mergeCell ref="P45:Q46"/>
    <mergeCell ref="G39:K39"/>
    <mergeCell ref="G36:K36"/>
    <mergeCell ref="L37:M37"/>
    <mergeCell ref="P37:Q37"/>
    <mergeCell ref="F39:F40"/>
    <mergeCell ref="D39:E40"/>
    <mergeCell ref="C39:C40"/>
    <mergeCell ref="B39:B40"/>
    <mergeCell ref="A39:A40"/>
    <mergeCell ref="L39:M40"/>
    <mergeCell ref="N39:N40"/>
    <mergeCell ref="O39:O40"/>
    <mergeCell ref="P39:Q40"/>
    <mergeCell ref="G40:K40"/>
    <mergeCell ref="G38:K38"/>
    <mergeCell ref="G37:K37"/>
    <mergeCell ref="L31:M32"/>
    <mergeCell ref="N31:N32"/>
    <mergeCell ref="G31:K31"/>
    <mergeCell ref="F33:F34"/>
    <mergeCell ref="D33:E34"/>
    <mergeCell ref="P33:Q34"/>
    <mergeCell ref="P35:Q36"/>
    <mergeCell ref="P17:Q18"/>
    <mergeCell ref="P19:Q20"/>
    <mergeCell ref="L19:M20"/>
    <mergeCell ref="N19:N20"/>
    <mergeCell ref="O19:O20"/>
    <mergeCell ref="D26:E26"/>
    <mergeCell ref="D25:E25"/>
    <mergeCell ref="G25:K25"/>
    <mergeCell ref="L25:M25"/>
    <mergeCell ref="P25:Q25"/>
    <mergeCell ref="L23:M24"/>
    <mergeCell ref="N23:N24"/>
    <mergeCell ref="G22:K22"/>
    <mergeCell ref="G23:K23"/>
    <mergeCell ref="P21:Q22"/>
    <mergeCell ref="G21:K21"/>
    <mergeCell ref="G24:K24"/>
    <mergeCell ref="P12:Q13"/>
    <mergeCell ref="D13:E13"/>
    <mergeCell ref="G16:K16"/>
    <mergeCell ref="A9:P9"/>
    <mergeCell ref="A10:P10"/>
    <mergeCell ref="A11:P11"/>
    <mergeCell ref="A12:A13"/>
    <mergeCell ref="B12:B13"/>
    <mergeCell ref="C12:F12"/>
    <mergeCell ref="G12:K13"/>
    <mergeCell ref="L12:M13"/>
    <mergeCell ref="N12:N13"/>
    <mergeCell ref="O12:O13"/>
    <mergeCell ref="G14:K14"/>
    <mergeCell ref="G15:K15"/>
    <mergeCell ref="C14:C16"/>
    <mergeCell ref="B14:B16"/>
    <mergeCell ref="A14:A16"/>
    <mergeCell ref="C33:C34"/>
    <mergeCell ref="B33:B34"/>
    <mergeCell ref="A33:A34"/>
    <mergeCell ref="L33:M34"/>
    <mergeCell ref="N33:N34"/>
    <mergeCell ref="O33:O34"/>
    <mergeCell ref="F35:F36"/>
    <mergeCell ref="D35:E36"/>
    <mergeCell ref="C35:C36"/>
    <mergeCell ref="B35:B36"/>
    <mergeCell ref="A35:A36"/>
    <mergeCell ref="N35:N36"/>
    <mergeCell ref="L35:M36"/>
    <mergeCell ref="O35:O36"/>
    <mergeCell ref="G34:K34"/>
    <mergeCell ref="G35:K35"/>
    <mergeCell ref="G33:K33"/>
    <mergeCell ref="C41:C42"/>
    <mergeCell ref="B41:B42"/>
    <mergeCell ref="A41:A42"/>
    <mergeCell ref="L41:M42"/>
    <mergeCell ref="N41:N42"/>
    <mergeCell ref="O41:O42"/>
    <mergeCell ref="F43:F44"/>
    <mergeCell ref="D43:E44"/>
    <mergeCell ref="C43:C44"/>
    <mergeCell ref="B43:B44"/>
    <mergeCell ref="A43:A44"/>
    <mergeCell ref="L43:M44"/>
    <mergeCell ref="N43:N44"/>
    <mergeCell ref="G42:K42"/>
    <mergeCell ref="G43:K43"/>
    <mergeCell ref="G41:K41"/>
    <mergeCell ref="F41:F42"/>
    <mergeCell ref="D41:E42"/>
    <mergeCell ref="C45:C46"/>
    <mergeCell ref="B45:B46"/>
    <mergeCell ref="A45:A46"/>
    <mergeCell ref="L47:M48"/>
    <mergeCell ref="N47:N48"/>
    <mergeCell ref="O47:O48"/>
    <mergeCell ref="F47:F48"/>
    <mergeCell ref="D47:E48"/>
    <mergeCell ref="C47:C48"/>
    <mergeCell ref="B47:B48"/>
    <mergeCell ref="A47:A48"/>
    <mergeCell ref="L45:M46"/>
    <mergeCell ref="F45:F46"/>
    <mergeCell ref="D45:E46"/>
    <mergeCell ref="G48:K48"/>
    <mergeCell ref="C49:C50"/>
    <mergeCell ref="B49:B50"/>
    <mergeCell ref="A49:A50"/>
    <mergeCell ref="L49:M50"/>
    <mergeCell ref="N49:N50"/>
    <mergeCell ref="P47:Q48"/>
    <mergeCell ref="O49:O50"/>
    <mergeCell ref="P49:Q50"/>
    <mergeCell ref="L53:M54"/>
    <mergeCell ref="N53:N54"/>
    <mergeCell ref="O53:O54"/>
    <mergeCell ref="F53:F54"/>
    <mergeCell ref="D53:E54"/>
    <mergeCell ref="C53:C54"/>
    <mergeCell ref="B53:B54"/>
    <mergeCell ref="A53:A54"/>
    <mergeCell ref="G50:K50"/>
    <mergeCell ref="D51:E51"/>
    <mergeCell ref="G51:K51"/>
    <mergeCell ref="L51:M51"/>
    <mergeCell ref="P51:Q51"/>
    <mergeCell ref="G49:K49"/>
    <mergeCell ref="F49:F50"/>
    <mergeCell ref="D49:E50"/>
    <mergeCell ref="C61:C62"/>
    <mergeCell ref="B61:B62"/>
    <mergeCell ref="P59:Q60"/>
    <mergeCell ref="A61:A62"/>
    <mergeCell ref="C55:C56"/>
    <mergeCell ref="B55:B56"/>
    <mergeCell ref="A55:A56"/>
    <mergeCell ref="L55:M56"/>
    <mergeCell ref="N55:N56"/>
    <mergeCell ref="O55:O56"/>
    <mergeCell ref="B57:B58"/>
    <mergeCell ref="A57:A58"/>
    <mergeCell ref="L59:M60"/>
    <mergeCell ref="N59:N60"/>
    <mergeCell ref="O59:O60"/>
    <mergeCell ref="F59:F60"/>
    <mergeCell ref="D59:D60"/>
    <mergeCell ref="G62:K62"/>
    <mergeCell ref="G59:K59"/>
    <mergeCell ref="C57:C58"/>
    <mergeCell ref="L139:M139"/>
    <mergeCell ref="P139:Q139"/>
    <mergeCell ref="A2:L2"/>
    <mergeCell ref="A3:L3"/>
    <mergeCell ref="A4:L4"/>
    <mergeCell ref="A5:L5"/>
    <mergeCell ref="A6:L6"/>
    <mergeCell ref="A7:L7"/>
    <mergeCell ref="O21:O22"/>
    <mergeCell ref="N21:N22"/>
    <mergeCell ref="L21:M22"/>
    <mergeCell ref="L134:M135"/>
    <mergeCell ref="N134:N135"/>
    <mergeCell ref="O134:O135"/>
    <mergeCell ref="P134:Q135"/>
    <mergeCell ref="L132:M133"/>
    <mergeCell ref="N132:N133"/>
    <mergeCell ref="O132:O133"/>
    <mergeCell ref="P132:Q133"/>
    <mergeCell ref="C59:C60"/>
    <mergeCell ref="B59:B60"/>
    <mergeCell ref="A59:A60"/>
    <mergeCell ref="L61:M62"/>
    <mergeCell ref="N61:N62"/>
  </mergeCells>
  <pageMargins left="0.17" right="0.18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3:G14"/>
  <sheetViews>
    <sheetView topLeftCell="A10" workbookViewId="0">
      <selection activeCell="H34" sqref="H34"/>
    </sheetView>
  </sheetViews>
  <sheetFormatPr baseColWidth="10" defaultRowHeight="12.75"/>
  <cols>
    <col min="3" max="3" width="18" customWidth="1"/>
    <col min="4" max="4" width="22.1640625" customWidth="1"/>
    <col min="6" max="6" width="26.5" customWidth="1"/>
    <col min="7" max="7" width="40.83203125" customWidth="1"/>
  </cols>
  <sheetData>
    <row r="3" spans="1:7" ht="35.25" customHeight="1">
      <c r="A3" s="541" t="s">
        <v>467</v>
      </c>
      <c r="B3" s="542"/>
      <c r="C3" s="542"/>
      <c r="D3" s="542"/>
      <c r="E3" s="542"/>
      <c r="F3" s="542"/>
      <c r="G3" s="542"/>
    </row>
    <row r="4" spans="1:7" ht="27.75">
      <c r="A4" s="539" t="s">
        <v>466</v>
      </c>
      <c r="B4" s="540"/>
      <c r="C4" s="540"/>
      <c r="D4" s="540"/>
      <c r="E4" s="540"/>
      <c r="F4" s="540"/>
      <c r="G4" s="540"/>
    </row>
    <row r="7" spans="1:7" ht="46.5" customHeight="1">
      <c r="A7" s="532" t="s">
        <v>463</v>
      </c>
      <c r="B7" s="537"/>
      <c r="C7" s="537"/>
      <c r="D7" s="538"/>
      <c r="E7" s="545" t="s">
        <v>464</v>
      </c>
      <c r="F7" s="534"/>
      <c r="G7" s="151" t="s">
        <v>465</v>
      </c>
    </row>
    <row r="8" spans="1:7" ht="41.25" customHeight="1">
      <c r="A8" s="532" t="s">
        <v>468</v>
      </c>
      <c r="B8" s="533"/>
      <c r="C8" s="534"/>
      <c r="D8" s="152">
        <v>10</v>
      </c>
      <c r="E8" s="535">
        <v>9599000</v>
      </c>
      <c r="F8" s="536"/>
      <c r="G8" s="154">
        <v>9599000</v>
      </c>
    </row>
    <row r="9" spans="1:7" ht="42.75" customHeight="1">
      <c r="A9" s="532" t="s">
        <v>468</v>
      </c>
      <c r="B9" s="533"/>
      <c r="C9" s="534"/>
      <c r="D9" s="152">
        <v>20</v>
      </c>
      <c r="E9" s="535">
        <v>2000</v>
      </c>
      <c r="F9" s="536"/>
      <c r="G9" s="154">
        <v>2000</v>
      </c>
    </row>
    <row r="10" spans="1:7" ht="39.75" customHeight="1">
      <c r="A10" s="532" t="s">
        <v>468</v>
      </c>
      <c r="B10" s="533"/>
      <c r="C10" s="534"/>
      <c r="D10" s="152">
        <v>30</v>
      </c>
      <c r="E10" s="535">
        <v>7149500</v>
      </c>
      <c r="F10" s="536"/>
      <c r="G10" s="154">
        <v>7149500</v>
      </c>
    </row>
    <row r="11" spans="1:7" ht="41.25" customHeight="1">
      <c r="A11" s="532" t="s">
        <v>468</v>
      </c>
      <c r="B11" s="533"/>
      <c r="C11" s="534"/>
      <c r="D11" s="152">
        <v>40</v>
      </c>
      <c r="E11" s="535">
        <v>4529500</v>
      </c>
      <c r="F11" s="536"/>
      <c r="G11" s="154">
        <v>4529500</v>
      </c>
    </row>
    <row r="12" spans="1:7" ht="41.25" customHeight="1">
      <c r="A12" s="532" t="s">
        <v>468</v>
      </c>
      <c r="B12" s="533"/>
      <c r="C12" s="534"/>
      <c r="D12" s="152">
        <v>50</v>
      </c>
      <c r="E12" s="535">
        <v>860000</v>
      </c>
      <c r="F12" s="536"/>
      <c r="G12" s="154">
        <v>860000</v>
      </c>
    </row>
    <row r="13" spans="1:7" ht="42" customHeight="1">
      <c r="A13" s="532" t="s">
        <v>468</v>
      </c>
      <c r="B13" s="533"/>
      <c r="C13" s="534"/>
      <c r="D13" s="152">
        <v>60</v>
      </c>
      <c r="E13" s="543">
        <v>0</v>
      </c>
      <c r="F13" s="544"/>
      <c r="G13" s="153">
        <v>0</v>
      </c>
    </row>
    <row r="14" spans="1:7" ht="42" customHeight="1">
      <c r="A14" s="532" t="s">
        <v>469</v>
      </c>
      <c r="B14" s="533"/>
      <c r="C14" s="534"/>
      <c r="D14" s="152">
        <v>1</v>
      </c>
      <c r="E14" s="535">
        <f>(E8+E9+E10+E11+E12+E13)</f>
        <v>22140000</v>
      </c>
      <c r="F14" s="536"/>
      <c r="G14" s="154">
        <f>(G8+G9+G10+G11+G12+G13)</f>
        <v>22140000</v>
      </c>
    </row>
  </sheetData>
  <mergeCells count="18">
    <mergeCell ref="A7:D7"/>
    <mergeCell ref="A4:G4"/>
    <mergeCell ref="A3:G3"/>
    <mergeCell ref="A13:C13"/>
    <mergeCell ref="E13:F13"/>
    <mergeCell ref="E7:F7"/>
    <mergeCell ref="A8:C8"/>
    <mergeCell ref="E8:F8"/>
    <mergeCell ref="A9:C9"/>
    <mergeCell ref="E9:F9"/>
    <mergeCell ref="A14:C14"/>
    <mergeCell ref="E14:F14"/>
    <mergeCell ref="A10:C10"/>
    <mergeCell ref="E10:F10"/>
    <mergeCell ref="A11:C11"/>
    <mergeCell ref="E11:F11"/>
    <mergeCell ref="A12:C12"/>
    <mergeCell ref="E12:F12"/>
  </mergeCells>
  <pageMargins left="0.70866141732283472" right="0.56000000000000005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9" sqref="E29"/>
    </sheetView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budget 1ere section</vt:lpstr>
      <vt:lpstr>budget 2eme section</vt:lpstr>
      <vt:lpstr>récapitulation des recettes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regie1</dc:creator>
  <cp:lastModifiedBy>DELL</cp:lastModifiedBy>
  <cp:lastPrinted>2019-02-11T10:44:25Z</cp:lastPrinted>
  <dcterms:created xsi:type="dcterms:W3CDTF">2018-09-18T09:01:58Z</dcterms:created>
  <dcterms:modified xsi:type="dcterms:W3CDTF">2019-06-20T11:45:49Z</dcterms:modified>
</cp:coreProperties>
</file>